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liente\Desktop\EDITAL LICITAÇÃO REFORMA CAMARA\"/>
    </mc:Choice>
  </mc:AlternateContent>
  <bookViews>
    <workbookView xWindow="-120" yWindow="-120" windowWidth="38640" windowHeight="15840" firstSheet="1" activeTab="2"/>
  </bookViews>
  <sheets>
    <sheet name="ANOTAÇÕES" sheetId="8" r:id="rId1"/>
    <sheet name="PLANILHA_CÂMARA" sheetId="7" r:id="rId2"/>
    <sheet name="CRONOGRAMA_CÂMARA" sheetId="5" r:id="rId3"/>
  </sheets>
  <externalReferences>
    <externalReference r:id="rId4"/>
  </externalReferences>
  <definedNames>
    <definedName name="_xlnm._FilterDatabase" localSheetId="0" hidden="1">ANOTAÇÕES!$A$2:$D$22</definedName>
    <definedName name="_xlnm._FilterDatabase" localSheetId="1" hidden="1">PLANILHA_CÂMARA!$B$7:$L$71</definedName>
    <definedName name="_xlnm.Print_Area" localSheetId="1">PLANILHA_CÂMARA!$B$1:$L$73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5" l="1"/>
  <c r="B18" i="5"/>
  <c r="H16" i="5"/>
  <c r="B16" i="5"/>
  <c r="H14" i="5"/>
  <c r="B14" i="5"/>
  <c r="H12" i="5"/>
  <c r="B12" i="5"/>
  <c r="H10" i="5"/>
  <c r="B10" i="5"/>
  <c r="H8" i="5"/>
  <c r="B8" i="5"/>
  <c r="B4" i="5"/>
  <c r="B3" i="5"/>
  <c r="H2" i="5"/>
  <c r="B2" i="5"/>
  <c r="B22" i="8"/>
  <c r="L11" i="7" l="1"/>
  <c r="C8" i="5" s="1"/>
  <c r="K71" i="7"/>
  <c r="K11" i="7" l="1"/>
  <c r="C12" i="5"/>
  <c r="C18" i="5"/>
  <c r="G9" i="5"/>
  <c r="F9" i="5"/>
  <c r="L51" i="7" l="1"/>
  <c r="C14" i="5" s="1"/>
  <c r="G15" i="5" s="1"/>
  <c r="L23" i="7"/>
  <c r="C10" i="5" s="1"/>
  <c r="F11" i="5" s="1"/>
  <c r="K51" i="7"/>
  <c r="L68" i="7"/>
  <c r="C16" i="5" s="1"/>
  <c r="G17" i="5" s="1"/>
  <c r="K23" i="7"/>
  <c r="F13" i="5"/>
  <c r="G13" i="5"/>
  <c r="H13" i="5" s="1"/>
  <c r="K68" i="7"/>
  <c r="L71" i="7"/>
  <c r="F19" i="5"/>
  <c r="G19" i="5"/>
  <c r="H9" i="5"/>
  <c r="G11" i="5" l="1"/>
  <c r="H11" i="5" s="1"/>
  <c r="F15" i="5"/>
  <c r="H15" i="5" s="1"/>
  <c r="F17" i="5"/>
  <c r="H17" i="5" s="1"/>
  <c r="C20" i="5"/>
  <c r="D16" i="5" s="1"/>
  <c r="H19" i="5"/>
  <c r="G21" i="5" l="1"/>
  <c r="D18" i="5"/>
  <c r="D12" i="5"/>
  <c r="D10" i="5"/>
  <c r="G20" i="5"/>
  <c r="D14" i="5"/>
  <c r="D8" i="5"/>
  <c r="F21" i="5"/>
  <c r="F20" i="5" s="1"/>
  <c r="H21" i="5"/>
  <c r="H20" i="5" s="1"/>
  <c r="D20" i="5" l="1"/>
</calcChain>
</file>

<file path=xl/sharedStrings.xml><?xml version="1.0" encoding="utf-8"?>
<sst xmlns="http://schemas.openxmlformats.org/spreadsheetml/2006/main" count="436" uniqueCount="241">
  <si>
    <t>Item</t>
  </si>
  <si>
    <t>Descrição dos Serviços</t>
  </si>
  <si>
    <t>Data Base:</t>
  </si>
  <si>
    <t>ITEM</t>
  </si>
  <si>
    <t>SETOP</t>
  </si>
  <si>
    <t>PROJETO:</t>
  </si>
  <si>
    <t>DESCRIÇÃO</t>
  </si>
  <si>
    <t>ÁREA</t>
  </si>
  <si>
    <t>Data:</t>
  </si>
  <si>
    <t>BDI Serviço:</t>
  </si>
  <si>
    <t>BDI Insumo:</t>
  </si>
  <si>
    <t xml:space="preserve">Código </t>
  </si>
  <si>
    <t>Referência</t>
  </si>
  <si>
    <t>Tipo</t>
  </si>
  <si>
    <t>Unid.</t>
  </si>
  <si>
    <t>Quant.</t>
  </si>
  <si>
    <t>V.Unit.(R$)</t>
  </si>
  <si>
    <t>V.Total(R$)</t>
  </si>
  <si>
    <t>Sem BDI</t>
  </si>
  <si>
    <t>Com BDI</t>
  </si>
  <si>
    <t>U</t>
  </si>
  <si>
    <t>1.1</t>
  </si>
  <si>
    <t>2.1</t>
  </si>
  <si>
    <t>CRONOGRAMA FÍSICO-FINANCEIRO</t>
  </si>
  <si>
    <t>MUNICÍPIO:</t>
  </si>
  <si>
    <t>ENDEREÇO:</t>
  </si>
  <si>
    <t>VALOR DOS SERVIÇOS R$</t>
  </si>
  <si>
    <t>PESO</t>
  </si>
  <si>
    <t>POR MÊS</t>
  </si>
  <si>
    <t>MÊS 1</t>
  </si>
  <si>
    <t>MÊS 2</t>
  </si>
  <si>
    <t>TOTAL (%)</t>
  </si>
  <si>
    <t>%</t>
  </si>
  <si>
    <t>FÍSICO</t>
  </si>
  <si>
    <t>FINANCEIRO</t>
  </si>
  <si>
    <t>Totais</t>
  </si>
  <si>
    <t>2.2</t>
  </si>
  <si>
    <t>FORNECIMENTO E COLOCAÇÃO DE PLACA DE OBRA EM CHAPA GALVANIZADA (3,00 X 1,5 0 M) - EM CHAPA GALVANIZADA 0,26 AFIXADAS COM REBITES 540 E PARAFUSOS 3/8, EM ESTRUTURA METÁLICA VIGA U 2" ENRIJECIDA COM METALON 20 X 20, SUPORTE EM EUCALIPTO AUTOCLAVADO PINTADAS</t>
  </si>
  <si>
    <t>PLACA DE OBRA</t>
  </si>
  <si>
    <t>PLANILHA ORÇAMENTÁRIA</t>
  </si>
  <si>
    <t>LIMPEZA FINAL PARA ENTREGA DA OBRA</t>
  </si>
  <si>
    <t>CAHOEIRA DA PRATA - MG</t>
  </si>
  <si>
    <t>4.1</t>
  </si>
  <si>
    <t>m2</t>
  </si>
  <si>
    <t>m3</t>
  </si>
  <si>
    <t>m</t>
  </si>
  <si>
    <t>2.3</t>
  </si>
  <si>
    <t>2.4</t>
  </si>
  <si>
    <t>2.5</t>
  </si>
  <si>
    <t>4.2</t>
  </si>
  <si>
    <t>QUADRO DE ÁREAS</t>
  </si>
  <si>
    <t>ESPERA</t>
  </si>
  <si>
    <t>RECEPÇÃO</t>
  </si>
  <si>
    <t>PLENÁRIO</t>
  </si>
  <si>
    <t>P.N.D</t>
  </si>
  <si>
    <t>CIRCUL.</t>
  </si>
  <si>
    <t>LAVABO</t>
  </si>
  <si>
    <t>SALA VEREADORES</t>
  </si>
  <si>
    <t>CORREDOR</t>
  </si>
  <si>
    <t>SALA JURIDICO E PRESIDENTE</t>
  </si>
  <si>
    <t>CIRCULAÇÃO</t>
  </si>
  <si>
    <t>COPA</t>
  </si>
  <si>
    <t>SECRETARIA</t>
  </si>
  <si>
    <t xml:space="preserve">AMBIENTES </t>
  </si>
  <si>
    <t>ÁREA m²</t>
  </si>
  <si>
    <t>PÉ DIREITO</t>
  </si>
  <si>
    <t>ÁREA TOTAL</t>
  </si>
  <si>
    <t>PISO EXISTENTE</t>
  </si>
  <si>
    <t xml:space="preserve">CERÂMICA </t>
  </si>
  <si>
    <t>MADEIRA/TACO</t>
  </si>
  <si>
    <t>REFORMA DA CÂMARA MUNICIPAL DE CACHOEIRA DA PRATA</t>
  </si>
  <si>
    <t>PRAÇA CIRINO PEREIRA N° 289</t>
  </si>
  <si>
    <t>SETOP MG-JUNHO/2022 -Sem Desoneração</t>
  </si>
  <si>
    <t>ED-50152</t>
  </si>
  <si>
    <t>un</t>
  </si>
  <si>
    <t>ED-48232</t>
  </si>
  <si>
    <t>ED-48424</t>
  </si>
  <si>
    <t>COBERTURA EM TELHA DE FIBROCIMENTO ONDULADA E = 6 MM</t>
  </si>
  <si>
    <t>ED-50298</t>
  </si>
  <si>
    <t>ED-48182</t>
  </si>
  <si>
    <t>ED-48188</t>
  </si>
  <si>
    <t>ED-48348</t>
  </si>
  <si>
    <t>ED-50266</t>
  </si>
  <si>
    <t>ED-48511</t>
  </si>
  <si>
    <t>REMOÇÃO DE TELHA ONDULADA DE FIBROCIMENTO, INCLUSIVE AFASTAMENTO E EMPILHAMENTO</t>
  </si>
  <si>
    <t>ED-48493</t>
  </si>
  <si>
    <t>ED-48467</t>
  </si>
  <si>
    <t>ED-48470</t>
  </si>
  <si>
    <t>ED-8024</t>
  </si>
  <si>
    <t>ED-48436</t>
  </si>
  <si>
    <t>ED-48480</t>
  </si>
  <si>
    <t>DEMOLIÇÃO DE PISO CERÂMICO OU LADRILHO HIDRÁULICO, INCLUSIVE AFASTAMENTO</t>
  </si>
  <si>
    <t>ED-48484</t>
  </si>
  <si>
    <t>DEMOLIÇÃO DE PISO DE TACO DE MADEIRA, INCLUSIVE AFASTAMENTO</t>
  </si>
  <si>
    <t>ED-48505</t>
  </si>
  <si>
    <t>DEMOLIÇÃO DE RODAPÉ EM GERAL, INCLUSIVE ARGAMASSA DE ASSENTAMENTO</t>
  </si>
  <si>
    <t>ED-48508</t>
  </si>
  <si>
    <t>RETIRADA DE SOLEIRA DE MÁRMORE OU GRANITO</t>
  </si>
  <si>
    <t>ED-51096</t>
  </si>
  <si>
    <t>ED-48220</t>
  </si>
  <si>
    <t>ED-9904</t>
  </si>
  <si>
    <t>ED-50934</t>
  </si>
  <si>
    <t>ED-50533</t>
  </si>
  <si>
    <t>APICOAMENTO DE PISO CIMENTADO - PROFUNDIDADE ATÉ 1 CM</t>
  </si>
  <si>
    <t>ED-50568</t>
  </si>
  <si>
    <t>CONTRAPISO DESEMPENADO COM ARGAMASSA, TRAÇO 1:3 (CIMENTO E AREIA), ESP. 30MM</t>
  </si>
  <si>
    <t>ED-50753</t>
  </si>
  <si>
    <t>ED-50576</t>
  </si>
  <si>
    <t>ED-50621</t>
  </si>
  <si>
    <t>ED-51003</t>
  </si>
  <si>
    <t>ED-50730</t>
  </si>
  <si>
    <t>ED-50759</t>
  </si>
  <si>
    <t>ED-9127</t>
  </si>
  <si>
    <t>ED-50742</t>
  </si>
  <si>
    <t>ED-50277</t>
  </si>
  <si>
    <t>ED-50279</t>
  </si>
  <si>
    <t>ED-50280</t>
  </si>
  <si>
    <t>ED-50329</t>
  </si>
  <si>
    <t>ED-50324</t>
  </si>
  <si>
    <t>ED-50316</t>
  </si>
  <si>
    <t>ED-48156</t>
  </si>
  <si>
    <t>ED-48181</t>
  </si>
  <si>
    <t>ED-21631</t>
  </si>
  <si>
    <t>ED-48342</t>
  </si>
  <si>
    <t>ED-49448</t>
  </si>
  <si>
    <t>ED-49995</t>
  </si>
  <si>
    <t>ED-51158</t>
  </si>
  <si>
    <t>ED-50223</t>
  </si>
  <si>
    <t>ED-50221</t>
  </si>
  <si>
    <t>PONTO DE EMBUTIR PARA ÁGUA FRIA EM TUBO DE PVC RÍGIDO SOLDÁVEL, DN 20MM (1/2"), EMBUTIDO NA ALVENARIA COM DISTÂNCIA DE ATÉ CINCO (5) METROS DA TOMADA DE ÁGUA, INCLUSIVE CONEXÕES E FIXAÇÃO DO TUBO COM ENCHIMENTO DO RASGO NA ALVENARIA/CONCRETO COM ARGAMASSA</t>
  </si>
  <si>
    <t>Serviço</t>
  </si>
  <si>
    <t>RODAPÉ EM PORCELANATO RETIFICADO 80 X 80 CM H=20CM CINZA ESTILO CIMENTO QUEIMADO</t>
  </si>
  <si>
    <t>PERÍMETRO</t>
  </si>
  <si>
    <t xml:space="preserve">SALA DOS VEREADORES, CORREDOR E SALA JURICO E PRESIDENTE </t>
  </si>
  <si>
    <t>4.3</t>
  </si>
  <si>
    <t>4.4</t>
  </si>
  <si>
    <t>4.5</t>
  </si>
  <si>
    <t>4.6</t>
  </si>
  <si>
    <t>COMPOSIÇÃO 001</t>
  </si>
  <si>
    <t>COMPOSIÇÃO 002</t>
  </si>
  <si>
    <t>4.7</t>
  </si>
  <si>
    <t>4.8</t>
  </si>
  <si>
    <t>LAVABO 1</t>
  </si>
  <si>
    <t>LAVABO 2</t>
  </si>
  <si>
    <t>SÓCULO COM ENCHIMENTO EM TIJOLOS MACIÇOS, ALTURA  DE 10CM, INCLUSIVE ACABAMENTO FINAL EM ARGAMASSA, ESP. 20MM, APLICAÇÃO MANUAL - LOCALIZADO NA COPA EMBAIXO DA BANCADA COM  CUBA A SER INSTALADA</t>
  </si>
  <si>
    <t>4.9</t>
  </si>
  <si>
    <t>REVESTIMENTO COM GRANITO, CINZA ANDORINHA, APLICADO EM PISO, ESP. 2CM, DIMENSÃO DA PEÇA ATÉ 1600 CM2, ASSENTAMENTO COM ARGAMASSA INDUSTRIALIZADA, INCLUSIVE REJUNTAMENTO - APLICADO NO SÓCULO DA COPA</t>
  </si>
  <si>
    <t>LAVABOS E COPA</t>
  </si>
  <si>
    <t>4.10</t>
  </si>
  <si>
    <t>4.11</t>
  </si>
  <si>
    <t>4.12</t>
  </si>
  <si>
    <t>BANCADA EM GRANITO, COR CINZA ANDORINHA, ESP. 2CM, ACABAMENTO POLIDO, APOIADA EM CONSOLE DE METALON (50X30)MM, EXCLUSIVE RODABANCA/FRONTÃO, TESTEIRA/FAIXA, FURO EM BANCADA, CUBA METÁLICA, VÁLVULA, SIFÃO, TORNEIRA E ENGATE FLEXÍVEL - LAVABOS E COPA</t>
  </si>
  <si>
    <t>RODABANCA/FRONTÃO PARA BANCADA EM GRANITO, COR CINZA ANDORINHA, ESP. 2CM, ALTURA DE 10CM, INCLUSIVE REJUNTAMENTO EM MASSA PLÁSTICA NA COR DA PEDRA - LAVABOS E COPA</t>
  </si>
  <si>
    <t>FURO DE BOJO EM BANCADA DE GRANITO/MÁRMORE, INCLUSIVE COLAGEM COM MASSA PLÁSTICA - LAVABOS E COPA</t>
  </si>
  <si>
    <t>CUBA EM AÇO INOXIDÁVEL DE EMBUTIR, AISI 304, APLICAÇÃO PARA PIA (465X330X115MM), NÚMERO 1, ASSENTAMENTO EM BANCADA, INCLUSIVE VÁLVULA DE ESCOAMENTO DE METAL COM ACABAMENTO CROMADO, SIFÃO DE METAL TIPO COPO COM ACABAMENTO CROMADO, FORNECIMENTO E INSTALAÇÃO - COPA</t>
  </si>
  <si>
    <t>ESPELHO (115X100) ESP.4MM INCLUSIVE FIXAÇÃO COM PARAFUSO FINESSON - FORNECIMENTO E INSTALAÇÃO -  LAVABO SALA PLENÁRIO</t>
  </si>
  <si>
    <t>TORNEIRA METÁLICA PARA PIA, BICA MÓVEL, ABERTURA 1/4 DE VOLTA, ACABAMENTO CROMADO, COM AREJADOR, APLICAÇÃO DE MESA, INCLUSIVE ENGATE FLEXÍVEL METÁLICO, FORNECIMENTO E INSTALAÇÃO - COPA</t>
  </si>
  <si>
    <t xml:space="preserve">CUBA DE LOUÇA BRANCA DE EMBUTIR, FORMATO OVAL, (48X36 CM), INCLUSIVE VÁLVULA DE ESCOAMENTO DE METAL COM ACABAMENTO CROMADO, SIFÃO DE METAL TIPO COPO COM ACABAMENTO CROMADO, FORNECIMENTO E INSTALAÇÃO - LAVABO PLENÁRIO </t>
  </si>
  <si>
    <t>TORNEIRA METÁLICA PARA LAVATÓRIO, FECHAMENTO AUTOMÁTICO, ACABAMENTO CROMADO, COM AREJADOR, APLICAÇÃO DE MESA, INCLUSIVE ENGATE FLEXÍVEL METÁLICO, FORNECIMENTO E INSTALAÇÃO - LAVABO PLENÁRIO, LAVABO 01 E 02</t>
  </si>
  <si>
    <t>CUBA DE LOUÇA BRANCA DE SOBREPOR, FORMATO OVAL, (DIÂM. 45 CM), INCLUSIVE VÁLVULA DE ESCOAMENTO DE METAL COM ACABAMENTO CROMADO, SIFÃO DE METAL TIPO COPO COM ACABAMENTO CROMADO, FORNECIMENTO E INSTALAÇÃO - LAVABO 01 E 02</t>
  </si>
  <si>
    <t>REMOÇÃO DE LOUÇAS (LAVATÓRIO NA ÁREA DE CIRCULAÇÃO, VASO SANITÁRIO LAVABO 01 E 02)</t>
  </si>
  <si>
    <t>REMOÇÃO DE METAIS COMUNS ( TORNEIRAS EXISTENTE NA ÁREA DE CIRCULAÇÃO, REGISTRO)</t>
  </si>
  <si>
    <t>BACIA SANITÁRIA (VASO) DE LOUÇA CONVENCIONAL, COR BRANCA, INCLUSIVE ACESSÓRIOS DE FIXAÇÃO/VEDAÇÃO, VÁLVULA DE DESCARGA METÁLICA COM ACIONAMENTO DUPLO, TUBO DE LIGAÇÃO DE LATÃO COM CANOPLA, FORNECIMENTO, INSTALAÇÃO E REJUNTAMENTO - LAVABOS 01 E 02</t>
  </si>
  <si>
    <t>ASSENTO BRANCO PARA VASO - LAVABOS 01 E 02</t>
  </si>
  <si>
    <t>REGISTRO DE GAVETA, TIPO BASE, ROSCÁVEL 1.1/2" (PARA TUBO SOLDÁVEL OU PPR DN 50MM/CPVC DN 42MM), INCLUSIVE ACABAMENTO (PADRÃO MÉDIO) E CANOPLA CROMADOS - LAVABOS 01 E 02</t>
  </si>
  <si>
    <t>DUCHA HIGIÊNICA COM REGISTRO PARA CONTROLE DE FLUXO DE ÁGUA, DIÂMETRO 1/2" (20MM), INCLUSIVE FORNECIMENTO E INSTALAÇÃO - LAVABOS 01 E 02</t>
  </si>
  <si>
    <t>PAPELEIRA METÁLICA CROMADA, INCLUSIVE FIXAÇÃO - LAVABOS 01 E 02</t>
  </si>
  <si>
    <t>SABONETEIRA PLASTICA TIPO DISPENSER PARA SABONETE LIQUIDO COM RESERVATORIO 800 ML  - LAVABOS 01 E 02</t>
  </si>
  <si>
    <t>DISPENSER EM PLÁSTICO PARA PAPEL TOALHA 2 OU 3 FOLHAS - LAVABOS 01 E 02</t>
  </si>
  <si>
    <t>ASSENTAMENTO DE PORTA - INVERTER ABERTURA DA PORTA DO LAVABO 01</t>
  </si>
  <si>
    <t>DEMOLIÇÃO DE ALVENARIA DE TIJOLO CERÂMICO SEM APROVEITAMENTO DO MATERIAL, INCLUSIVE AFASTAMENTO - ABERTURA DE VÃO NA SALA JURIDICO E PRESIDENTE E DEMOLIÇÃO DE ALVENARIA NA COPA</t>
  </si>
  <si>
    <t>ALVENARIA DE VEDAÇÃO COM TIJOLO CERÂMICO FURADO, ESP. 14CM, PARA REVESTIMENTO, INCLUSIVE ARGAMASSA PARA ASSENTAMENTO - ALVENARIA PARA AMPLIAÇÃO DO ESPAÇO DA COPA</t>
  </si>
  <si>
    <t>CHAPISCO COM ARGAMASSA, TRAÇO 1:2:3 (CIMENTO, AREIA E PEDRISCO), APLICADO COM COLHER, ESP. 5MM, PREPARO MECÂNICO - AMPLIAÇÃO DO ESPAÇO DA COPA</t>
  </si>
  <si>
    <t>REBOCO COM ARGAMASSA, TRAÇO 1:7 (CIMENTO E AREIA), ESP. 20MM, APLICAÇÃO MANUAL, PREPARO MECÂNICO - AMPLIAÇÃO DO ESPAÇO DA COPA</t>
  </si>
  <si>
    <r>
      <t>Projeto</t>
    </r>
    <r>
      <rPr>
        <sz val="14"/>
        <rFont val="Arial"/>
        <family val="2"/>
      </rPr>
      <t xml:space="preserve">: </t>
    </r>
  </si>
  <si>
    <r>
      <t>Município</t>
    </r>
    <r>
      <rPr>
        <sz val="14"/>
        <rFont val="Arial"/>
        <family val="2"/>
      </rPr>
      <t>:</t>
    </r>
  </si>
  <si>
    <r>
      <t>Endereço</t>
    </r>
    <r>
      <rPr>
        <sz val="14"/>
        <rFont val="Arial"/>
        <family val="2"/>
      </rPr>
      <t>:</t>
    </r>
  </si>
  <si>
    <t>REMOÇÃO DE PORTA INCLUSIVE MARCO E ALIZAR, INCLUSIVE AFASTAMENTO E EMPILHAMENTO - INVERTER ABERTURA DA PORTA DO LAVABO 01, REMOÇÃO DA PORTA DA COPA E SALA DO PLENÁRIO</t>
  </si>
  <si>
    <t>VERGA EM CONCRETO ESTRUTURAL PARA VÃOS DE ATÉ 150CM, PREPARADO EM OBRA COM BETONEIRA, CONTROLE "A", COM FCK 20 MPA, MOLDADA IN LOCO, INCLUSIVE ARMAÇÃO -  SALA JURIDICO E PRESIDENTE</t>
  </si>
  <si>
    <t>PORCELANATO RETIFICADO 80 X 80 CM CINZA ESTILO CIMENTO QUEIMADO - TODOS OS AMBIENTES</t>
  </si>
  <si>
    <t>SOLEIRA DE GRANITO CINZA ANDORINHA E = 3 CM - ENTRADA PRINCIPAL E LAVABOS</t>
  </si>
  <si>
    <t>REMOÇÃO DE DIVISÓRIA DE MADEIRA, INCLUSIVE AFASTAMENTO - SALA VEREADORES E SALA JURIDO E PRESIDENTE</t>
  </si>
  <si>
    <t>ASSENTAMENTO DE DIVISÓRIAS DE MADEIRA - SALA VEREADORES E SALA JURIDO E PRESIDENTE</t>
  </si>
  <si>
    <t>Subtotal item 05</t>
  </si>
  <si>
    <t>TOTAL:</t>
  </si>
  <si>
    <t>Subtotal item 01</t>
  </si>
  <si>
    <t>2.6</t>
  </si>
  <si>
    <t>2.7</t>
  </si>
  <si>
    <t>2.8</t>
  </si>
  <si>
    <t>2.9</t>
  </si>
  <si>
    <t>4.13</t>
  </si>
  <si>
    <t>4.14</t>
  </si>
  <si>
    <t>4.15</t>
  </si>
  <si>
    <t>4.16</t>
  </si>
  <si>
    <t>4.17</t>
  </si>
  <si>
    <t>4.18</t>
  </si>
  <si>
    <t>4.19</t>
  </si>
  <si>
    <t>4.20</t>
  </si>
  <si>
    <t>4.21</t>
  </si>
  <si>
    <t>4.22</t>
  </si>
  <si>
    <t>4.23</t>
  </si>
  <si>
    <t>5.1</t>
  </si>
  <si>
    <t>5.2</t>
  </si>
  <si>
    <t>5.3</t>
  </si>
  <si>
    <t>5.4</t>
  </si>
  <si>
    <t>5.5</t>
  </si>
  <si>
    <t>5.6</t>
  </si>
  <si>
    <t>5.7</t>
  </si>
  <si>
    <t>5.8</t>
  </si>
  <si>
    <t>5.9</t>
  </si>
  <si>
    <t>5.10</t>
  </si>
  <si>
    <t>5.11</t>
  </si>
  <si>
    <t>5.12</t>
  </si>
  <si>
    <t>Subtotal item 02</t>
  </si>
  <si>
    <t>Subtotal item 04</t>
  </si>
  <si>
    <t>6.1</t>
  </si>
  <si>
    <t>Subtotal item 06</t>
  </si>
  <si>
    <t>Subtotal Geral</t>
  </si>
  <si>
    <t>5.13</t>
  </si>
  <si>
    <t>5.14</t>
  </si>
  <si>
    <t>COMPOSIÇÃO 003</t>
  </si>
  <si>
    <t>2.10</t>
  </si>
  <si>
    <t>PERFIL EM ALUMÍNIO PRATA EM TODOS OS LAVABOS, P.N.E E COPA</t>
  </si>
  <si>
    <t>4.24</t>
  </si>
  <si>
    <t>4.25</t>
  </si>
  <si>
    <t>PONTO DE EMBUTIR PARA ESGOTO EM TUBO PVC RÍGIDO, PB - SÉRIE NORMAL, DN 40MM (1.1/2"), EMBUTIDO NA ALVENARIA/PISO, COM ALTURA (SAÍDA) DE 50CM DO PISO, COM DISTÂNCIA DE ATÉ CINCO (5) METROS DA RAMAL DE ESGOTO, INCLUSIVE CONEXÕES E FIXAÇÃO DO TUBO COM ENCHIMENTO DO RASGO NA ALVENARIA/CONCRETO COM ARGAMASSA</t>
  </si>
  <si>
    <t>BALCÃO TAMPO E FRENTE EM MDF CARVALHO E MDF LISO A DEFINIR  - RECEPÇÃO E ESPERA</t>
  </si>
  <si>
    <t>PREPARAÇÃO PARA APLICAÇÃO BALCÃO TAMPO E FRENTE EM MDF CARVALHO E MDF LISO, INCLUSIVE UMA (1) DEMÃO DE COLA DE CONTATO</t>
  </si>
  <si>
    <t>VIDRO TEMPERADO INCOLOR, ESP. 6MM, INCLUSIVE FIXAÇÃO E VEDAÇÃO COM GUARNIÇÃO/GAXETA DE BORRACHA NEOPRENE, FORNECIMENTO E INSTALAÇÃO,APLICADO SOBRE O BALCÃO DE MDF NA RECEPÇÃO</t>
  </si>
  <si>
    <t>PORTA DE CORRER EM MADEIRA COM PUXADOR EM METAL (80X210) - SALA JURIDICO E PRESIDENTE</t>
  </si>
  <si>
    <t>COMPOSIÇÃO 004</t>
  </si>
  <si>
    <t>ABERTURA DE VÃO NA SALA JURIDICO E PRESIDENTE, AMPLIAÇÃO DA COPA, BALCÃO RECEPÇÃO, PLATÔ NO PLENÁRIO, REMOÇÃO E ASSENTAMENTO DE DIVISÓRIAS NA SALA DOS VEREADORES E REVISÃO NO TELHADO DO LAVABOS</t>
  </si>
  <si>
    <t>ALVENARIA DE BLOCO DE CONCRETO CHEIO SEM ARMAÇÃO, EM CONCRETO COM FCK DE 20MPA , ESP. 19CM, PARA REVESTIMENTO, INCLUSIVE ARGAMASSA PARA ASSENTAMENTO - PLATÔ EM ALVENARIA H = 20 CM NO PLENÁRIO</t>
  </si>
  <si>
    <t>ATERRO COMPACTADO COM PLACA VIBRATÓRIA - PLATÔ EM ALVENARIA H = 20 CM NO PLENÁRIO</t>
  </si>
  <si>
    <t>5.15</t>
  </si>
  <si>
    <t>DEMOLIÇÃO DE PISO CERÂMICO/TACO E ASSENTAMENTO DE PORCELANATO E SOLEIRA</t>
  </si>
  <si>
    <t>REVESTIMENTO EM PORCELANATO NA COR BRANCO APLICADO EM PAREDE, ACABAMENTO ESMALTADO ACETINADO, AMBIENTE INTERNO/EXTERNO, PADRÃO EXTRA, BORDA RETIFICADA, DIMENSÃO DA PEÇA (30x60 CM), ASSENTAMENTO COM ARGAMASSA INDUSTRIALIZADA, INCLUSIVE REJUNTAMENTO</t>
  </si>
  <si>
    <t>4.26</t>
  </si>
  <si>
    <t>COMPOSIÇÃO 005</t>
  </si>
  <si>
    <t>BANQUETAS H = 60 CM A DEFINIR</t>
  </si>
  <si>
    <t>PRÓPIA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</si>
</sst>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43" formatCode="_-* #,##0.00_-;\-* #,##0.00_-;_-* &quot;-&quot;??_-;_-@_-"/>
    <numFmt numFmtId="164" formatCode="#,##0.000"/>
    <numFmt numFmtId="165" formatCode="0.000%"/>
  </numFmts>
  <fonts count="16" x14ac:knownFonts="1">
    <font>
      <sz val="11"/>
      <color theme="1"/>
      <name val="Calibri"/>
      <family val="2"/>
      <scheme val="minor"/>
    </font>
    <font>
      <sz val="11"/>
      <color theme="1"/>
      <name val="Calibri"/>
      <family val="2"/>
      <scheme val="minor"/>
    </font>
    <font>
      <sz val="10"/>
      <name val="Arial"/>
      <family val="2"/>
    </font>
    <font>
      <b/>
      <sz val="14"/>
      <name val="Arial"/>
      <family val="2"/>
    </font>
    <font>
      <sz val="12"/>
      <color theme="1"/>
      <name val="Arial"/>
      <family val="2"/>
    </font>
    <font>
      <sz val="8"/>
      <name val="Calibri"/>
      <family val="2"/>
      <scheme val="minor"/>
    </font>
    <font>
      <sz val="11"/>
      <color theme="1"/>
      <name val="Arial"/>
      <family val="2"/>
    </font>
    <font>
      <b/>
      <sz val="10"/>
      <name val="Arial"/>
      <family val="2"/>
    </font>
    <font>
      <b/>
      <sz val="8"/>
      <name val="Arial"/>
      <family val="2"/>
    </font>
    <font>
      <sz val="8"/>
      <name val="Arial"/>
      <family val="2"/>
    </font>
    <font>
      <sz val="14"/>
      <name val="Arial"/>
      <family val="2"/>
    </font>
    <font>
      <sz val="14"/>
      <color theme="1"/>
      <name val="Arial"/>
      <family val="2"/>
    </font>
    <font>
      <sz val="14"/>
      <color rgb="FF010000"/>
      <name val="Arial"/>
      <family val="2"/>
    </font>
    <font>
      <sz val="10"/>
      <color theme="1"/>
      <name val="Arial"/>
      <family val="2"/>
    </font>
    <font>
      <b/>
      <sz val="14"/>
      <color theme="1"/>
      <name val="Arial"/>
      <family val="2"/>
    </font>
    <font>
      <b/>
      <sz val="14"/>
      <color rgb="FF01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59999389629810485"/>
        <bgColor indexed="64"/>
      </patternFill>
    </fill>
  </fills>
  <borders count="66">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10000"/>
      </top>
      <bottom style="thin">
        <color rgb="FF010000"/>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xf numFmtId="9" fontId="2" fillId="0" borderId="0" applyFont="0" applyFill="0" applyBorder="0" applyAlignment="0" applyProtection="0"/>
  </cellStyleXfs>
  <cellXfs count="268">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164" fontId="6" fillId="0" borderId="0" xfId="0" applyNumberFormat="1" applyFont="1"/>
    <xf numFmtId="165" fontId="6" fillId="0" borderId="0" xfId="0" applyNumberFormat="1" applyFont="1"/>
    <xf numFmtId="0" fontId="6" fillId="0" borderId="0" xfId="0" applyFont="1"/>
    <xf numFmtId="0" fontId="8" fillId="0" borderId="26" xfId="0" applyFont="1" applyBorder="1" applyAlignment="1">
      <alignment horizontal="center" vertical="center"/>
    </xf>
    <xf numFmtId="43" fontId="6" fillId="0" borderId="0" xfId="1" applyFont="1" applyFill="1"/>
    <xf numFmtId="43" fontId="6" fillId="0" borderId="0" xfId="1" applyFont="1"/>
    <xf numFmtId="10" fontId="9" fillId="0" borderId="34" xfId="5" applyNumberFormat="1" applyFont="1" applyFill="1" applyBorder="1" applyAlignment="1">
      <alignment horizontal="center" vertical="center"/>
    </xf>
    <xf numFmtId="44" fontId="8" fillId="0" borderId="34" xfId="1" applyNumberFormat="1" applyFont="1" applyFill="1" applyBorder="1" applyAlignment="1">
      <alignment horizontal="center" vertical="center"/>
    </xf>
    <xf numFmtId="0" fontId="8" fillId="0" borderId="42" xfId="0" applyFont="1" applyBorder="1" applyAlignment="1">
      <alignment horizontal="center" vertical="center"/>
    </xf>
    <xf numFmtId="14" fontId="2" fillId="0" borderId="45" xfId="0" applyNumberFormat="1" applyFont="1" applyBorder="1" applyAlignment="1">
      <alignment horizontal="center" vertical="center"/>
    </xf>
    <xf numFmtId="0" fontId="8" fillId="0" borderId="46" xfId="0" applyFont="1" applyBorder="1" applyAlignment="1">
      <alignment horizontal="center" vertical="center"/>
    </xf>
    <xf numFmtId="0" fontId="0" fillId="0" borderId="6" xfId="0" applyBorder="1"/>
    <xf numFmtId="0" fontId="0" fillId="0" borderId="6" xfId="0" applyBorder="1" applyAlignment="1">
      <alignment horizontal="center" vertical="center"/>
    </xf>
    <xf numFmtId="0" fontId="4" fillId="0" borderId="6" xfId="0" applyFont="1" applyBorder="1" applyAlignment="1">
      <alignment horizontal="center"/>
    </xf>
    <xf numFmtId="0" fontId="4" fillId="0" borderId="0" xfId="0" applyFont="1" applyFill="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0" fillId="0" borderId="4" xfId="0" applyBorder="1"/>
    <xf numFmtId="0" fontId="0" fillId="0" borderId="8" xfId="0" applyBorder="1"/>
    <xf numFmtId="0" fontId="0" fillId="0" borderId="15" xfId="0" applyBorder="1"/>
    <xf numFmtId="0" fontId="4" fillId="0" borderId="13" xfId="0" applyFont="1" applyBorder="1" applyAlignment="1">
      <alignment horizontal="center"/>
    </xf>
    <xf numFmtId="0" fontId="4" fillId="0" borderId="14" xfId="0" applyFont="1" applyBorder="1" applyAlignment="1">
      <alignment horizontal="center"/>
    </xf>
    <xf numFmtId="0" fontId="11" fillId="2" borderId="6" xfId="0" applyFont="1" applyFill="1" applyBorder="1" applyAlignment="1">
      <alignment horizontal="left" vertical="top"/>
    </xf>
    <xf numFmtId="2" fontId="10" fillId="2" borderId="6" xfId="0" applyNumberFormat="1" applyFont="1" applyFill="1" applyBorder="1" applyAlignment="1">
      <alignment horizontal="left" vertical="top"/>
    </xf>
    <xf numFmtId="2" fontId="10" fillId="2" borderId="6" xfId="1" applyNumberFormat="1" applyFont="1" applyFill="1" applyBorder="1" applyAlignment="1">
      <alignment horizontal="left" vertical="top"/>
    </xf>
    <xf numFmtId="4" fontId="10" fillId="2" borderId="6" xfId="0" applyNumberFormat="1" applyFont="1" applyFill="1" applyBorder="1" applyAlignment="1">
      <alignment horizontal="left" vertical="top"/>
    </xf>
    <xf numFmtId="4" fontId="10" fillId="2" borderId="6" xfId="1" applyNumberFormat="1" applyFont="1" applyFill="1" applyBorder="1" applyAlignment="1">
      <alignment horizontal="left" vertical="top"/>
    </xf>
    <xf numFmtId="2" fontId="11" fillId="2" borderId="6" xfId="0" applyNumberFormat="1" applyFont="1" applyFill="1" applyBorder="1" applyAlignment="1">
      <alignment horizontal="left" vertical="top"/>
    </xf>
    <xf numFmtId="0" fontId="12" fillId="0" borderId="58" xfId="0" applyFont="1" applyBorder="1" applyAlignment="1">
      <alignment vertical="top" wrapText="1"/>
    </xf>
    <xf numFmtId="2" fontId="10" fillId="2" borderId="6" xfId="0" applyNumberFormat="1" applyFont="1" applyFill="1" applyBorder="1" applyAlignment="1">
      <alignment horizontal="left" vertical="top" wrapText="1"/>
    </xf>
    <xf numFmtId="0" fontId="13" fillId="0" borderId="0" xfId="0" applyFont="1"/>
    <xf numFmtId="0" fontId="13" fillId="0" borderId="6" xfId="0" applyFont="1" applyBorder="1" applyAlignment="1">
      <alignment horizontal="center" vertical="center"/>
    </xf>
    <xf numFmtId="0" fontId="13" fillId="0" borderId="6" xfId="0" applyFont="1" applyFill="1" applyBorder="1" applyAlignment="1">
      <alignment horizontal="center" vertical="center"/>
    </xf>
    <xf numFmtId="4" fontId="3" fillId="0" borderId="12" xfId="0" applyNumberFormat="1" applyFont="1" applyBorder="1" applyAlignment="1">
      <alignment horizontal="center" vertical="center"/>
    </xf>
    <xf numFmtId="2" fontId="10" fillId="0" borderId="0" xfId="0" applyNumberFormat="1" applyFont="1" applyAlignment="1">
      <alignment horizontal="left" vertical="top"/>
    </xf>
    <xf numFmtId="4" fontId="3" fillId="0" borderId="6" xfId="0" applyNumberFormat="1" applyFont="1" applyBorder="1" applyAlignment="1">
      <alignment horizontal="center" vertical="center"/>
    </xf>
    <xf numFmtId="4" fontId="3" fillId="0" borderId="14" xfId="0" applyNumberFormat="1" applyFont="1" applyBorder="1" applyAlignment="1">
      <alignment horizontal="center" vertical="center"/>
    </xf>
    <xf numFmtId="10" fontId="3" fillId="0" borderId="14" xfId="2" applyNumberFormat="1" applyFont="1" applyBorder="1" applyAlignment="1">
      <alignment horizontal="center" vertical="center"/>
    </xf>
    <xf numFmtId="1" fontId="10" fillId="0" borderId="40" xfId="0" applyNumberFormat="1" applyFont="1" applyBorder="1" applyAlignment="1">
      <alignment horizontal="left" vertical="top"/>
    </xf>
    <xf numFmtId="1" fontId="10" fillId="0" borderId="0" xfId="0" applyNumberFormat="1" applyFont="1" applyBorder="1" applyAlignment="1">
      <alignment horizontal="left" vertical="top"/>
    </xf>
    <xf numFmtId="2" fontId="10" fillId="0" borderId="0" xfId="0" applyNumberFormat="1" applyFont="1" applyBorder="1" applyAlignment="1">
      <alignment horizontal="left" vertical="top"/>
    </xf>
    <xf numFmtId="2" fontId="10" fillId="0" borderId="0" xfId="0" applyNumberFormat="1" applyFont="1" applyBorder="1" applyAlignment="1">
      <alignment horizontal="left" vertical="top" wrapText="1"/>
    </xf>
    <xf numFmtId="2" fontId="10" fillId="0" borderId="0" xfId="1" applyNumberFormat="1" applyFont="1" applyBorder="1" applyAlignment="1">
      <alignment horizontal="left" vertical="top"/>
    </xf>
    <xf numFmtId="4" fontId="10" fillId="0" borderId="0" xfId="0" applyNumberFormat="1" applyFont="1" applyBorder="1" applyAlignment="1">
      <alignment horizontal="left" vertical="top"/>
    </xf>
    <xf numFmtId="4" fontId="10" fillId="0" borderId="0" xfId="1" applyNumberFormat="1" applyFont="1" applyBorder="1" applyAlignment="1">
      <alignment horizontal="left" vertical="top"/>
    </xf>
    <xf numFmtId="4" fontId="10" fillId="0" borderId="51" xfId="1" applyNumberFormat="1" applyFont="1" applyBorder="1" applyAlignment="1">
      <alignment horizontal="left" vertical="top"/>
    </xf>
    <xf numFmtId="4" fontId="3" fillId="3" borderId="6" xfId="0" applyNumberFormat="1" applyFont="1" applyFill="1" applyBorder="1" applyAlignment="1">
      <alignment horizontal="center" vertical="center"/>
    </xf>
    <xf numFmtId="4" fontId="3" fillId="3" borderId="6" xfId="1" applyNumberFormat="1" applyFont="1" applyFill="1" applyBorder="1" applyAlignment="1">
      <alignment horizontal="center" vertical="center"/>
    </xf>
    <xf numFmtId="4" fontId="3" fillId="3" borderId="8" xfId="1" applyNumberFormat="1" applyFont="1" applyFill="1" applyBorder="1" applyAlignment="1">
      <alignment horizontal="center" vertical="center"/>
    </xf>
    <xf numFmtId="4" fontId="3" fillId="3" borderId="53" xfId="0" applyNumberFormat="1" applyFont="1" applyFill="1" applyBorder="1" applyAlignment="1">
      <alignment horizontal="center" vertical="center"/>
    </xf>
    <xf numFmtId="4" fontId="3" fillId="3" borderId="53" xfId="1" applyNumberFormat="1" applyFont="1" applyFill="1" applyBorder="1" applyAlignment="1">
      <alignment horizontal="center" vertical="center"/>
    </xf>
    <xf numFmtId="4" fontId="3" fillId="3" borderId="54" xfId="1" applyNumberFormat="1" applyFont="1" applyFill="1" applyBorder="1" applyAlignment="1">
      <alignment horizontal="center" vertical="center"/>
    </xf>
    <xf numFmtId="2" fontId="10" fillId="2" borderId="0" xfId="0" applyNumberFormat="1" applyFont="1" applyFill="1" applyAlignment="1">
      <alignment horizontal="left" vertical="top"/>
    </xf>
    <xf numFmtId="2" fontId="3" fillId="0" borderId="0" xfId="0" applyNumberFormat="1" applyFont="1" applyAlignment="1">
      <alignment horizontal="left" vertical="top"/>
    </xf>
    <xf numFmtId="1" fontId="10" fillId="0" borderId="0" xfId="0" applyNumberFormat="1" applyFont="1" applyAlignment="1">
      <alignment horizontal="left" vertical="top"/>
    </xf>
    <xf numFmtId="2" fontId="10" fillId="0" borderId="0" xfId="0" applyNumberFormat="1" applyFont="1" applyAlignment="1">
      <alignment horizontal="left" vertical="top" wrapText="1"/>
    </xf>
    <xf numFmtId="2" fontId="10" fillId="0" borderId="0" xfId="1" applyNumberFormat="1" applyFont="1" applyAlignment="1">
      <alignment horizontal="left" vertical="top"/>
    </xf>
    <xf numFmtId="4" fontId="10" fillId="0" borderId="0" xfId="0" applyNumberFormat="1" applyFont="1" applyAlignment="1">
      <alignment horizontal="left" vertical="top"/>
    </xf>
    <xf numFmtId="4" fontId="10" fillId="0" borderId="0" xfId="1" applyNumberFormat="1" applyFont="1" applyAlignment="1">
      <alignment horizontal="left" vertical="top"/>
    </xf>
    <xf numFmtId="0" fontId="11" fillId="2" borderId="2" xfId="0" applyFont="1" applyFill="1" applyBorder="1" applyAlignment="1">
      <alignment horizontal="left" vertical="top"/>
    </xf>
    <xf numFmtId="2" fontId="10" fillId="2" borderId="2" xfId="0" applyNumberFormat="1" applyFont="1" applyFill="1" applyBorder="1" applyAlignment="1">
      <alignment horizontal="left" vertical="top"/>
    </xf>
    <xf numFmtId="2" fontId="10" fillId="2" borderId="2" xfId="1" applyNumberFormat="1" applyFont="1" applyFill="1" applyBorder="1" applyAlignment="1">
      <alignment horizontal="left" vertical="top"/>
    </xf>
    <xf numFmtId="4" fontId="10" fillId="2" borderId="2" xfId="0" applyNumberFormat="1" applyFont="1" applyFill="1" applyBorder="1" applyAlignment="1">
      <alignment horizontal="left" vertical="top"/>
    </xf>
    <xf numFmtId="4" fontId="10" fillId="2" borderId="2" xfId="1" applyNumberFormat="1" applyFont="1" applyFill="1" applyBorder="1" applyAlignment="1">
      <alignment horizontal="left" vertical="top"/>
    </xf>
    <xf numFmtId="2" fontId="10" fillId="2" borderId="2" xfId="0" applyNumberFormat="1" applyFont="1" applyFill="1" applyBorder="1" applyAlignment="1">
      <alignment horizontal="left" vertical="top" wrapText="1"/>
    </xf>
    <xf numFmtId="1" fontId="3" fillId="3" borderId="59" xfId="0" applyNumberFormat="1" applyFont="1" applyFill="1" applyBorder="1" applyAlignment="1">
      <alignment horizontal="center" vertical="center"/>
    </xf>
    <xf numFmtId="2" fontId="3" fillId="3" borderId="59" xfId="0" applyNumberFormat="1" applyFont="1" applyFill="1" applyBorder="1" applyAlignment="1">
      <alignment horizontal="center" vertical="center"/>
    </xf>
    <xf numFmtId="2" fontId="3" fillId="3" borderId="59" xfId="0" applyNumberFormat="1" applyFont="1" applyFill="1" applyBorder="1" applyAlignment="1">
      <alignment horizontal="center" vertical="center" wrapText="1"/>
    </xf>
    <xf numFmtId="2" fontId="3" fillId="3" borderId="59" xfId="1" applyNumberFormat="1" applyFont="1" applyFill="1" applyBorder="1" applyAlignment="1">
      <alignment horizontal="center" vertical="center"/>
    </xf>
    <xf numFmtId="4" fontId="3" fillId="3" borderId="59" xfId="0" applyNumberFormat="1" applyFont="1" applyFill="1" applyBorder="1" applyAlignment="1">
      <alignment horizontal="center" vertical="center"/>
    </xf>
    <xf numFmtId="4" fontId="3" fillId="3" borderId="59" xfId="1" applyNumberFormat="1" applyFont="1" applyFill="1" applyBorder="1" applyAlignment="1">
      <alignment horizontal="center" vertical="center"/>
    </xf>
    <xf numFmtId="4" fontId="3" fillId="3" borderId="61" xfId="1" applyNumberFormat="1" applyFont="1" applyFill="1" applyBorder="1" applyAlignment="1">
      <alignment horizontal="center" vertical="center"/>
    </xf>
    <xf numFmtId="1" fontId="3" fillId="3" borderId="60" xfId="0" applyNumberFormat="1" applyFont="1" applyFill="1" applyBorder="1" applyAlignment="1">
      <alignment horizontal="left" vertical="center"/>
    </xf>
    <xf numFmtId="2" fontId="14" fillId="2" borderId="52" xfId="0" applyNumberFormat="1" applyFont="1" applyFill="1" applyBorder="1" applyAlignment="1">
      <alignment horizontal="left" vertical="top"/>
    </xf>
    <xf numFmtId="2" fontId="11" fillId="2" borderId="53" xfId="0" applyNumberFormat="1" applyFont="1" applyFill="1" applyBorder="1" applyAlignment="1">
      <alignment horizontal="left" vertical="top"/>
    </xf>
    <xf numFmtId="2" fontId="10" fillId="2" borderId="53" xfId="0" applyNumberFormat="1" applyFont="1" applyFill="1" applyBorder="1" applyAlignment="1">
      <alignment horizontal="left" vertical="top"/>
    </xf>
    <xf numFmtId="2" fontId="11" fillId="2" borderId="53" xfId="0" applyNumberFormat="1" applyFont="1" applyFill="1" applyBorder="1" applyAlignment="1">
      <alignment horizontal="left" vertical="top" wrapText="1"/>
    </xf>
    <xf numFmtId="2" fontId="14" fillId="2" borderId="53" xfId="0" applyNumberFormat="1" applyFont="1" applyFill="1" applyBorder="1" applyAlignment="1">
      <alignment horizontal="left" vertical="top"/>
    </xf>
    <xf numFmtId="2" fontId="3" fillId="2" borderId="53" xfId="0" applyNumberFormat="1" applyFont="1" applyFill="1" applyBorder="1" applyAlignment="1">
      <alignment horizontal="left" vertical="top"/>
    </xf>
    <xf numFmtId="4" fontId="15" fillId="2" borderId="53" xfId="0" applyNumberFormat="1" applyFont="1" applyFill="1" applyBorder="1" applyAlignment="1">
      <alignment horizontal="left" vertical="top" wrapText="1"/>
    </xf>
    <xf numFmtId="4" fontId="3" fillId="2" borderId="53" xfId="1" applyNumberFormat="1" applyFont="1" applyFill="1" applyBorder="1" applyAlignment="1">
      <alignment horizontal="left" vertical="top"/>
    </xf>
    <xf numFmtId="4" fontId="3" fillId="2" borderId="54" xfId="1" applyNumberFormat="1" applyFont="1" applyFill="1" applyBorder="1" applyAlignment="1">
      <alignment horizontal="left" vertical="top"/>
    </xf>
    <xf numFmtId="1" fontId="10" fillId="5" borderId="9" xfId="0" applyNumberFormat="1" applyFont="1" applyFill="1" applyBorder="1" applyAlignment="1">
      <alignment horizontal="left" vertical="top"/>
    </xf>
    <xf numFmtId="1" fontId="10" fillId="5" borderId="10" xfId="0" applyNumberFormat="1" applyFont="1" applyFill="1" applyBorder="1" applyAlignment="1">
      <alignment horizontal="left" vertical="top"/>
    </xf>
    <xf numFmtId="2" fontId="3" fillId="5" borderId="10" xfId="0" applyNumberFormat="1" applyFont="1" applyFill="1" applyBorder="1" applyAlignment="1">
      <alignment horizontal="left" vertical="top"/>
    </xf>
    <xf numFmtId="2" fontId="3" fillId="5" borderId="10" xfId="0" applyNumberFormat="1" applyFont="1" applyFill="1" applyBorder="1" applyAlignment="1">
      <alignment horizontal="left" vertical="center" wrapText="1"/>
    </xf>
    <xf numFmtId="2" fontId="10" fillId="5" borderId="10" xfId="0" applyNumberFormat="1" applyFont="1" applyFill="1" applyBorder="1" applyAlignment="1">
      <alignment horizontal="left" vertical="top"/>
    </xf>
    <xf numFmtId="2" fontId="10" fillId="5" borderId="10" xfId="1" applyNumberFormat="1" applyFont="1" applyFill="1" applyBorder="1" applyAlignment="1">
      <alignment horizontal="left" vertical="top"/>
    </xf>
    <xf numFmtId="4" fontId="10" fillId="5" borderId="10" xfId="0" applyNumberFormat="1" applyFont="1" applyFill="1" applyBorder="1" applyAlignment="1">
      <alignment horizontal="left" vertical="top"/>
    </xf>
    <xf numFmtId="4" fontId="10" fillId="5" borderId="10" xfId="1" applyNumberFormat="1" applyFont="1" applyFill="1" applyBorder="1" applyAlignment="1">
      <alignment horizontal="left" vertical="top"/>
    </xf>
    <xf numFmtId="4" fontId="10" fillId="5" borderId="11" xfId="1" applyNumberFormat="1" applyFont="1" applyFill="1" applyBorder="1" applyAlignment="1">
      <alignment horizontal="left" vertical="top"/>
    </xf>
    <xf numFmtId="1" fontId="3" fillId="5" borderId="23" xfId="0" applyNumberFormat="1" applyFont="1" applyFill="1" applyBorder="1" applyAlignment="1">
      <alignment horizontal="left" vertical="top"/>
    </xf>
    <xf numFmtId="1" fontId="3" fillId="5" borderId="24" xfId="0" applyNumberFormat="1" applyFont="1" applyFill="1" applyBorder="1" applyAlignment="1">
      <alignment horizontal="left" vertical="top"/>
    </xf>
    <xf numFmtId="1" fontId="3" fillId="5" borderId="25" xfId="0" applyNumberFormat="1" applyFont="1" applyFill="1" applyBorder="1" applyAlignment="1">
      <alignment horizontal="center" vertical="center"/>
    </xf>
    <xf numFmtId="4" fontId="3" fillId="5" borderId="9" xfId="0" applyNumberFormat="1" applyFont="1" applyFill="1" applyBorder="1" applyAlignment="1">
      <alignment horizontal="right" vertical="center"/>
    </xf>
    <xf numFmtId="4" fontId="3" fillId="5" borderId="11" xfId="1" applyNumberFormat="1" applyFont="1" applyFill="1" applyBorder="1" applyAlignment="1">
      <alignment horizontal="left" vertical="top"/>
    </xf>
    <xf numFmtId="2" fontId="14" fillId="4" borderId="23" xfId="0" applyNumberFormat="1" applyFont="1" applyFill="1" applyBorder="1" applyAlignment="1">
      <alignment horizontal="center" vertical="top"/>
    </xf>
    <xf numFmtId="2" fontId="14" fillId="4" borderId="24" xfId="0" applyNumberFormat="1" applyFont="1" applyFill="1" applyBorder="1" applyAlignment="1">
      <alignment horizontal="center" vertical="top"/>
    </xf>
    <xf numFmtId="2" fontId="14" fillId="4" borderId="25" xfId="0" applyNumberFormat="1" applyFont="1" applyFill="1" applyBorder="1" applyAlignment="1">
      <alignment horizontal="center" vertical="top"/>
    </xf>
    <xf numFmtId="1" fontId="10" fillId="2" borderId="1" xfId="0" applyNumberFormat="1" applyFont="1" applyFill="1" applyBorder="1" applyAlignment="1">
      <alignment horizontal="left" vertical="top"/>
    </xf>
    <xf numFmtId="4" fontId="10" fillId="2" borderId="3" xfId="1" applyNumberFormat="1" applyFont="1" applyFill="1" applyBorder="1" applyAlignment="1">
      <alignment horizontal="left" vertical="top"/>
    </xf>
    <xf numFmtId="4" fontId="10" fillId="2" borderId="8" xfId="1" applyNumberFormat="1" applyFont="1" applyFill="1" applyBorder="1" applyAlignment="1">
      <alignment horizontal="left" vertical="top"/>
    </xf>
    <xf numFmtId="1" fontId="10" fillId="2" borderId="4" xfId="0" applyNumberFormat="1" applyFont="1" applyFill="1" applyBorder="1" applyAlignment="1">
      <alignment horizontal="left" vertical="top"/>
    </xf>
    <xf numFmtId="2" fontId="3" fillId="0" borderId="56"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13" xfId="0" applyNumberFormat="1" applyFont="1" applyBorder="1" applyAlignment="1">
      <alignment horizontal="center" vertical="center"/>
    </xf>
    <xf numFmtId="4" fontId="3" fillId="0" borderId="15" xfId="2" applyNumberFormat="1" applyFont="1" applyBorder="1" applyAlignment="1">
      <alignment horizontal="center" vertical="center"/>
    </xf>
    <xf numFmtId="165" fontId="9" fillId="5" borderId="32" xfId="5" applyNumberFormat="1" applyFont="1" applyFill="1" applyBorder="1" applyAlignment="1">
      <alignment horizontal="center" vertical="center"/>
    </xf>
    <xf numFmtId="10" fontId="9" fillId="0" borderId="62" xfId="5" applyNumberFormat="1" applyFont="1" applyFill="1" applyBorder="1" applyAlignment="1">
      <alignment horizontal="center" vertical="center"/>
    </xf>
    <xf numFmtId="10" fontId="8" fillId="0" borderId="62" xfId="0" applyNumberFormat="1" applyFont="1" applyBorder="1" applyAlignment="1">
      <alignment horizontal="center" vertical="center"/>
    </xf>
    <xf numFmtId="10" fontId="8" fillId="0" borderId="45" xfId="0" applyNumberFormat="1" applyFont="1" applyBorder="1" applyAlignment="1">
      <alignment horizontal="center" vertical="center"/>
    </xf>
    <xf numFmtId="10" fontId="9" fillId="0" borderId="6" xfId="5" applyNumberFormat="1" applyFont="1" applyFill="1" applyBorder="1" applyAlignment="1">
      <alignment horizontal="center" vertical="center"/>
    </xf>
    <xf numFmtId="10" fontId="9" fillId="0" borderId="6" xfId="0" applyNumberFormat="1" applyFont="1" applyBorder="1" applyAlignment="1">
      <alignment horizontal="center" vertical="center"/>
    </xf>
    <xf numFmtId="44" fontId="9" fillId="0" borderId="6" xfId="0" applyNumberFormat="1" applyFont="1" applyBorder="1" applyAlignment="1">
      <alignment horizontal="center" vertical="center"/>
    </xf>
    <xf numFmtId="10" fontId="9" fillId="0" borderId="12" xfId="5" applyNumberFormat="1" applyFont="1" applyFill="1" applyBorder="1" applyAlignment="1">
      <alignment horizontal="center" vertical="center"/>
    </xf>
    <xf numFmtId="10" fontId="9" fillId="0" borderId="12" xfId="0" applyNumberFormat="1" applyFont="1" applyBorder="1" applyAlignment="1">
      <alignment horizontal="center" vertical="center"/>
    </xf>
    <xf numFmtId="10" fontId="9" fillId="0" borderId="57" xfId="0" applyNumberFormat="1" applyFont="1" applyBorder="1" applyAlignment="1">
      <alignment horizontal="center" vertical="center"/>
    </xf>
    <xf numFmtId="44" fontId="9" fillId="0" borderId="8" xfId="0" applyNumberFormat="1" applyFont="1" applyBorder="1" applyAlignment="1">
      <alignment horizontal="center" vertical="center"/>
    </xf>
    <xf numFmtId="9" fontId="9" fillId="0" borderId="8" xfId="0" applyNumberFormat="1" applyFont="1" applyBorder="1" applyAlignment="1">
      <alignment horizontal="center" vertical="center"/>
    </xf>
    <xf numFmtId="10" fontId="9" fillId="0" borderId="8" xfId="0" applyNumberFormat="1" applyFont="1" applyBorder="1" applyAlignment="1">
      <alignment horizontal="center" vertical="center"/>
    </xf>
    <xf numFmtId="10" fontId="9" fillId="0" borderId="14" xfId="5" applyNumberFormat="1" applyFont="1" applyFill="1" applyBorder="1" applyAlignment="1">
      <alignment horizontal="center" vertical="center"/>
    </xf>
    <xf numFmtId="44" fontId="9" fillId="0" borderId="14" xfId="0" applyNumberFormat="1" applyFont="1" applyBorder="1" applyAlignment="1">
      <alignment horizontal="center" vertical="center"/>
    </xf>
    <xf numFmtId="44" fontId="9" fillId="0" borderId="15" xfId="0" applyNumberFormat="1" applyFont="1" applyBorder="1" applyAlignment="1">
      <alignment horizontal="center" vertical="center"/>
    </xf>
    <xf numFmtId="44" fontId="8" fillId="0" borderId="36" xfId="1" applyNumberFormat="1" applyFont="1" applyFill="1" applyBorder="1" applyAlignment="1">
      <alignment horizontal="center" vertical="center"/>
    </xf>
    <xf numFmtId="1" fontId="10" fillId="5" borderId="63" xfId="0" applyNumberFormat="1" applyFont="1" applyFill="1" applyBorder="1" applyAlignment="1">
      <alignment horizontal="left" vertical="top"/>
    </xf>
    <xf numFmtId="1" fontId="10" fillId="5" borderId="64" xfId="0" applyNumberFormat="1" applyFont="1" applyFill="1" applyBorder="1" applyAlignment="1">
      <alignment horizontal="left" vertical="top"/>
    </xf>
    <xf numFmtId="2" fontId="3" fillId="5" borderId="64" xfId="0" applyNumberFormat="1" applyFont="1" applyFill="1" applyBorder="1" applyAlignment="1">
      <alignment horizontal="left" vertical="top"/>
    </xf>
    <xf numFmtId="2" fontId="3" fillId="5" borderId="64" xfId="0" applyNumberFormat="1" applyFont="1" applyFill="1" applyBorder="1" applyAlignment="1">
      <alignment horizontal="left" vertical="center" wrapText="1"/>
    </xf>
    <xf numFmtId="2" fontId="10" fillId="5" borderId="64" xfId="0" applyNumberFormat="1" applyFont="1" applyFill="1" applyBorder="1" applyAlignment="1">
      <alignment horizontal="left" vertical="top"/>
    </xf>
    <xf numFmtId="2" fontId="10" fillId="5" borderId="64" xfId="1" applyNumberFormat="1" applyFont="1" applyFill="1" applyBorder="1" applyAlignment="1">
      <alignment horizontal="left" vertical="top"/>
    </xf>
    <xf numFmtId="4" fontId="10" fillId="5" borderId="64" xfId="0" applyNumberFormat="1" applyFont="1" applyFill="1" applyBorder="1" applyAlignment="1">
      <alignment horizontal="left" vertical="top"/>
    </xf>
    <xf numFmtId="4" fontId="10" fillId="5" borderId="64" xfId="1" applyNumberFormat="1" applyFont="1" applyFill="1" applyBorder="1" applyAlignment="1">
      <alignment horizontal="left" vertical="top"/>
    </xf>
    <xf numFmtId="4" fontId="10" fillId="5" borderId="65" xfId="1" applyNumberFormat="1" applyFont="1" applyFill="1" applyBorder="1" applyAlignment="1">
      <alignment horizontal="left" vertical="top"/>
    </xf>
    <xf numFmtId="2" fontId="14" fillId="2" borderId="60" xfId="0" applyNumberFormat="1" applyFont="1" applyFill="1" applyBorder="1" applyAlignment="1">
      <alignment horizontal="left" vertical="top"/>
    </xf>
    <xf numFmtId="2" fontId="11" fillId="2" borderId="59" xfId="0" applyNumberFormat="1" applyFont="1" applyFill="1" applyBorder="1" applyAlignment="1">
      <alignment horizontal="left" vertical="top"/>
    </xf>
    <xf numFmtId="2" fontId="10" fillId="2" borderId="59" xfId="0" applyNumberFormat="1" applyFont="1" applyFill="1" applyBorder="1" applyAlignment="1">
      <alignment horizontal="left" vertical="top"/>
    </xf>
    <xf numFmtId="2" fontId="11" fillId="2" borderId="59" xfId="0" applyNumberFormat="1" applyFont="1" applyFill="1" applyBorder="1" applyAlignment="1">
      <alignment horizontal="left" vertical="top" wrapText="1"/>
    </xf>
    <xf numFmtId="2" fontId="14" fillId="2" borderId="59" xfId="0" applyNumberFormat="1" applyFont="1" applyFill="1" applyBorder="1" applyAlignment="1">
      <alignment horizontal="left" vertical="top"/>
    </xf>
    <xf numFmtId="2" fontId="3" fillId="2" borderId="59" xfId="0" applyNumberFormat="1" applyFont="1" applyFill="1" applyBorder="1" applyAlignment="1">
      <alignment horizontal="left" vertical="top"/>
    </xf>
    <xf numFmtId="4" fontId="15" fillId="2" borderId="59" xfId="0" applyNumberFormat="1" applyFont="1" applyFill="1" applyBorder="1" applyAlignment="1">
      <alignment horizontal="left" vertical="top" wrapText="1"/>
    </xf>
    <xf numFmtId="4" fontId="3" fillId="2" borderId="59" xfId="1" applyNumberFormat="1" applyFont="1" applyFill="1" applyBorder="1" applyAlignment="1">
      <alignment horizontal="left" vertical="top"/>
    </xf>
    <xf numFmtId="4" fontId="3" fillId="2" borderId="61" xfId="1" applyNumberFormat="1" applyFont="1" applyFill="1" applyBorder="1" applyAlignment="1">
      <alignment horizontal="left" vertical="top"/>
    </xf>
    <xf numFmtId="1" fontId="10" fillId="2" borderId="56" xfId="0" applyNumberFormat="1" applyFont="1" applyFill="1" applyBorder="1" applyAlignment="1">
      <alignment horizontal="left" vertical="top"/>
    </xf>
    <xf numFmtId="0" fontId="11" fillId="2" borderId="12" xfId="0" applyFont="1" applyFill="1" applyBorder="1" applyAlignment="1">
      <alignment horizontal="left" vertical="top"/>
    </xf>
    <xf numFmtId="2" fontId="10" fillId="2" borderId="12" xfId="0" applyNumberFormat="1" applyFont="1" applyFill="1" applyBorder="1" applyAlignment="1">
      <alignment horizontal="left" vertical="top"/>
    </xf>
    <xf numFmtId="2" fontId="10" fillId="2" borderId="12" xfId="0" applyNumberFormat="1" applyFont="1" applyFill="1" applyBorder="1" applyAlignment="1">
      <alignment horizontal="left" vertical="top" wrapText="1"/>
    </xf>
    <xf numFmtId="2" fontId="10" fillId="2" borderId="12" xfId="1" applyNumberFormat="1" applyFont="1" applyFill="1" applyBorder="1" applyAlignment="1">
      <alignment horizontal="left" vertical="top"/>
    </xf>
    <xf numFmtId="4" fontId="10" fillId="2" borderId="12" xfId="0" applyNumberFormat="1" applyFont="1" applyFill="1" applyBorder="1" applyAlignment="1">
      <alignment horizontal="left" vertical="top"/>
    </xf>
    <xf numFmtId="4" fontId="10" fillId="2" borderId="12" xfId="1" applyNumberFormat="1" applyFont="1" applyFill="1" applyBorder="1" applyAlignment="1">
      <alignment horizontal="left" vertical="top"/>
    </xf>
    <xf numFmtId="4" fontId="10" fillId="2" borderId="57" xfId="1" applyNumberFormat="1" applyFont="1" applyFill="1" applyBorder="1" applyAlignment="1">
      <alignment horizontal="left" vertical="top"/>
    </xf>
    <xf numFmtId="1" fontId="10" fillId="2" borderId="13" xfId="0" applyNumberFormat="1" applyFont="1" applyFill="1" applyBorder="1" applyAlignment="1">
      <alignment horizontal="left" vertical="top"/>
    </xf>
    <xf numFmtId="2" fontId="10" fillId="2" borderId="14" xfId="0" applyNumberFormat="1" applyFont="1" applyFill="1" applyBorder="1" applyAlignment="1">
      <alignment horizontal="left" vertical="top"/>
    </xf>
    <xf numFmtId="2" fontId="10" fillId="2" borderId="14" xfId="0" applyNumberFormat="1" applyFont="1" applyFill="1" applyBorder="1" applyAlignment="1">
      <alignment horizontal="left" vertical="top" wrapText="1"/>
    </xf>
    <xf numFmtId="2" fontId="10" fillId="2" borderId="14" xfId="1" applyNumberFormat="1" applyFont="1" applyFill="1" applyBorder="1" applyAlignment="1">
      <alignment horizontal="left" vertical="top"/>
    </xf>
    <xf numFmtId="4" fontId="10" fillId="2" borderId="14" xfId="0" applyNumberFormat="1" applyFont="1" applyFill="1" applyBorder="1" applyAlignment="1">
      <alignment horizontal="left" vertical="top"/>
    </xf>
    <xf numFmtId="4" fontId="10" fillId="2" borderId="14" xfId="1" applyNumberFormat="1" applyFont="1" applyFill="1" applyBorder="1" applyAlignment="1">
      <alignment horizontal="left" vertical="top"/>
    </xf>
    <xf numFmtId="4" fontId="10" fillId="2" borderId="15" xfId="1" applyNumberFormat="1" applyFont="1" applyFill="1" applyBorder="1" applyAlignment="1">
      <alignment horizontal="left" vertical="top"/>
    </xf>
    <xf numFmtId="10" fontId="9" fillId="0" borderId="6" xfId="5" applyNumberFormat="1" applyFont="1" applyFill="1" applyBorder="1" applyAlignment="1">
      <alignment horizontal="center" vertical="center"/>
    </xf>
    <xf numFmtId="2" fontId="11" fillId="2" borderId="0" xfId="0" applyNumberFormat="1" applyFont="1" applyFill="1" applyBorder="1" applyAlignment="1">
      <alignment horizontal="left" vertical="top"/>
    </xf>
    <xf numFmtId="1" fontId="10" fillId="2" borderId="60" xfId="0" applyNumberFormat="1" applyFont="1" applyFill="1" applyBorder="1" applyAlignment="1">
      <alignment horizontal="left" vertical="top"/>
    </xf>
    <xf numFmtId="0" fontId="11" fillId="2" borderId="59" xfId="0" applyFont="1" applyFill="1" applyBorder="1" applyAlignment="1">
      <alignment horizontal="left" vertical="top"/>
    </xf>
    <xf numFmtId="2" fontId="10" fillId="2" borderId="59" xfId="0" applyNumberFormat="1" applyFont="1" applyFill="1" applyBorder="1" applyAlignment="1">
      <alignment horizontal="left" vertical="top" wrapText="1"/>
    </xf>
    <xf numFmtId="2" fontId="10" fillId="2" borderId="59" xfId="1" applyNumberFormat="1" applyFont="1" applyFill="1" applyBorder="1" applyAlignment="1">
      <alignment horizontal="left" vertical="top"/>
    </xf>
    <xf numFmtId="4" fontId="10" fillId="2" borderId="59" xfId="0" applyNumberFormat="1" applyFont="1" applyFill="1" applyBorder="1" applyAlignment="1">
      <alignment horizontal="left" vertical="top"/>
    </xf>
    <xf numFmtId="4" fontId="10" fillId="2" borderId="59" xfId="1" applyNumberFormat="1" applyFont="1" applyFill="1" applyBorder="1" applyAlignment="1">
      <alignment horizontal="left" vertical="top"/>
    </xf>
    <xf numFmtId="4" fontId="10" fillId="2" borderId="61" xfId="1" applyNumberFormat="1" applyFont="1" applyFill="1" applyBorder="1" applyAlignment="1">
      <alignment horizontal="left" vertical="top"/>
    </xf>
    <xf numFmtId="0" fontId="11" fillId="2" borderId="53" xfId="0" applyFont="1" applyFill="1" applyBorder="1" applyAlignment="1">
      <alignment horizontal="left" vertical="top"/>
    </xf>
    <xf numFmtId="2" fontId="10" fillId="2" borderId="53" xfId="0" applyNumberFormat="1" applyFont="1" applyFill="1" applyBorder="1" applyAlignment="1">
      <alignment horizontal="left" vertical="top" wrapText="1"/>
    </xf>
    <xf numFmtId="2" fontId="10" fillId="2" borderId="53" xfId="1" applyNumberFormat="1" applyFont="1" applyFill="1" applyBorder="1" applyAlignment="1">
      <alignment horizontal="left" vertical="top"/>
    </xf>
    <xf numFmtId="4" fontId="10" fillId="2" borderId="53" xfId="0" applyNumberFormat="1" applyFont="1" applyFill="1" applyBorder="1" applyAlignment="1">
      <alignment horizontal="left" vertical="top"/>
    </xf>
    <xf numFmtId="4" fontId="10" fillId="2" borderId="53" xfId="1" applyNumberFormat="1" applyFont="1" applyFill="1" applyBorder="1" applyAlignment="1">
      <alignment horizontal="left" vertical="top"/>
    </xf>
    <xf numFmtId="4" fontId="10" fillId="2" borderId="54" xfId="1" applyNumberFormat="1" applyFont="1" applyFill="1" applyBorder="1" applyAlignment="1">
      <alignment horizontal="left" vertical="top"/>
    </xf>
    <xf numFmtId="2" fontId="14" fillId="2" borderId="9" xfId="0" applyNumberFormat="1" applyFont="1" applyFill="1" applyBorder="1" applyAlignment="1">
      <alignment horizontal="left" vertical="top"/>
    </xf>
    <xf numFmtId="2" fontId="11" fillId="2" borderId="10" xfId="0" applyNumberFormat="1" applyFont="1" applyFill="1" applyBorder="1" applyAlignment="1">
      <alignment horizontal="left" vertical="top"/>
    </xf>
    <xf numFmtId="2" fontId="10" fillId="2" borderId="10" xfId="0" applyNumberFormat="1" applyFont="1" applyFill="1" applyBorder="1" applyAlignment="1">
      <alignment horizontal="left" vertical="top"/>
    </xf>
    <xf numFmtId="2" fontId="11" fillId="2" borderId="10" xfId="0" applyNumberFormat="1" applyFont="1" applyFill="1" applyBorder="1" applyAlignment="1">
      <alignment horizontal="left" vertical="top" wrapText="1"/>
    </xf>
    <xf numFmtId="2" fontId="14" fillId="2" borderId="10" xfId="0" applyNumberFormat="1" applyFont="1" applyFill="1" applyBorder="1" applyAlignment="1">
      <alignment horizontal="left" vertical="top"/>
    </xf>
    <xf numFmtId="2" fontId="3" fillId="2" borderId="10" xfId="0" applyNumberFormat="1" applyFont="1" applyFill="1" applyBorder="1" applyAlignment="1">
      <alignment horizontal="left" vertical="top"/>
    </xf>
    <xf numFmtId="4" fontId="15" fillId="2" borderId="10" xfId="0" applyNumberFormat="1" applyFont="1" applyFill="1" applyBorder="1" applyAlignment="1">
      <alignment horizontal="left" vertical="top" wrapText="1"/>
    </xf>
    <xf numFmtId="4" fontId="3" fillId="2" borderId="10" xfId="1" applyNumberFormat="1" applyFont="1" applyFill="1" applyBorder="1" applyAlignment="1">
      <alignment horizontal="left" vertical="top"/>
    </xf>
    <xf numFmtId="4" fontId="3" fillId="2" borderId="11" xfId="1" applyNumberFormat="1" applyFont="1" applyFill="1" applyBorder="1" applyAlignment="1">
      <alignment horizontal="left" vertical="top"/>
    </xf>
    <xf numFmtId="0" fontId="4" fillId="0" borderId="56" xfId="0" applyFont="1" applyBorder="1" applyAlignment="1">
      <alignment horizontal="center"/>
    </xf>
    <xf numFmtId="0" fontId="4" fillId="0" borderId="12" xfId="0" applyFont="1" applyBorder="1" applyAlignment="1">
      <alignment horizontal="center"/>
    </xf>
    <xf numFmtId="0" fontId="4" fillId="0" borderId="57" xfId="0" applyFont="1" applyBorder="1" applyAlignment="1">
      <alignment horizont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 fontId="3" fillId="0" borderId="12" xfId="0" applyNumberFormat="1" applyFont="1" applyBorder="1" applyAlignment="1">
      <alignment horizontal="left" vertical="center" wrapText="1"/>
    </xf>
    <xf numFmtId="14" fontId="3" fillId="0" borderId="12" xfId="0" applyNumberFormat="1" applyFont="1" applyBorder="1" applyAlignment="1">
      <alignment horizontal="center" vertical="center"/>
    </xf>
    <xf numFmtId="14" fontId="3" fillId="0" borderId="57" xfId="0" applyNumberFormat="1" applyFont="1" applyBorder="1" applyAlignment="1">
      <alignment horizontal="center" vertical="center"/>
    </xf>
    <xf numFmtId="1" fontId="3" fillId="0" borderId="6" xfId="0" applyNumberFormat="1" applyFont="1" applyBorder="1" applyAlignment="1">
      <alignment horizontal="left" vertical="center"/>
    </xf>
    <xf numFmtId="4" fontId="3" fillId="0" borderId="6" xfId="2" applyNumberFormat="1" applyFont="1" applyBorder="1" applyAlignment="1">
      <alignment horizontal="center" vertical="center" wrapText="1"/>
    </xf>
    <xf numFmtId="4" fontId="3" fillId="0" borderId="8" xfId="2" applyNumberFormat="1" applyFont="1" applyBorder="1" applyAlignment="1">
      <alignment horizontal="center" vertical="center" wrapText="1"/>
    </xf>
    <xf numFmtId="2" fontId="3" fillId="3" borderId="6" xfId="0" applyNumberFormat="1" applyFont="1" applyFill="1" applyBorder="1" applyAlignment="1">
      <alignment horizontal="center" vertical="center"/>
    </xf>
    <xf numFmtId="2" fontId="3" fillId="3" borderId="53" xfId="0" applyNumberFormat="1" applyFont="1" applyFill="1" applyBorder="1" applyAlignment="1">
      <alignment horizontal="center" vertical="center"/>
    </xf>
    <xf numFmtId="2" fontId="3" fillId="3" borderId="6" xfId="1" applyNumberFormat="1" applyFont="1" applyFill="1" applyBorder="1" applyAlignment="1">
      <alignment horizontal="center" vertical="center"/>
    </xf>
    <xf numFmtId="2" fontId="3" fillId="3" borderId="53" xfId="1" applyNumberFormat="1" applyFont="1" applyFill="1" applyBorder="1" applyAlignment="1">
      <alignment horizontal="center" vertical="center"/>
    </xf>
    <xf numFmtId="1" fontId="10" fillId="0" borderId="16" xfId="0" applyNumberFormat="1" applyFont="1" applyBorder="1" applyAlignment="1">
      <alignment horizontal="center" vertical="top"/>
    </xf>
    <xf numFmtId="1" fontId="10" fillId="0" borderId="17" xfId="0" applyNumberFormat="1" applyFont="1" applyBorder="1" applyAlignment="1">
      <alignment horizontal="center" vertical="top"/>
    </xf>
    <xf numFmtId="1" fontId="10" fillId="0" borderId="18" xfId="0" applyNumberFormat="1" applyFont="1" applyBorder="1" applyAlignment="1">
      <alignment horizontal="center" vertical="top"/>
    </xf>
    <xf numFmtId="1" fontId="3" fillId="0" borderId="14" xfId="0" applyNumberFormat="1" applyFont="1" applyBorder="1" applyAlignment="1">
      <alignment horizontal="left" vertical="center"/>
    </xf>
    <xf numFmtId="2" fontId="3" fillId="3" borderId="20" xfId="0" applyNumberFormat="1" applyFont="1" applyFill="1" applyBorder="1" applyAlignment="1">
      <alignment horizontal="center" vertical="center"/>
    </xf>
    <xf numFmtId="2" fontId="3" fillId="3" borderId="21" xfId="0" applyNumberFormat="1" applyFont="1" applyFill="1" applyBorder="1" applyAlignment="1">
      <alignment horizontal="center" vertical="center"/>
    </xf>
    <xf numFmtId="2" fontId="3" fillId="3" borderId="22"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1" fontId="3" fillId="3" borderId="52" xfId="0" applyNumberFormat="1" applyFont="1" applyFill="1" applyBorder="1" applyAlignment="1">
      <alignment horizontal="center" vertical="center"/>
    </xf>
    <xf numFmtId="1" fontId="3" fillId="3" borderId="6" xfId="0" applyNumberFormat="1" applyFont="1" applyFill="1" applyBorder="1" applyAlignment="1">
      <alignment horizontal="center" vertical="center"/>
    </xf>
    <xf numFmtId="1" fontId="3" fillId="3" borderId="53" xfId="0" applyNumberFormat="1" applyFont="1" applyFill="1" applyBorder="1" applyAlignment="1">
      <alignment horizontal="center" vertical="center"/>
    </xf>
    <xf numFmtId="2" fontId="3" fillId="3" borderId="6" xfId="0" applyNumberFormat="1" applyFont="1" applyFill="1" applyBorder="1" applyAlignment="1">
      <alignment horizontal="center" vertical="center" wrapText="1"/>
    </xf>
    <xf numFmtId="2" fontId="3" fillId="3" borderId="53" xfId="0" applyNumberFormat="1"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1" fontId="2" fillId="0" borderId="27" xfId="0" applyNumberFormat="1" applyFont="1" applyBorder="1" applyAlignment="1">
      <alignment horizontal="left" vertical="center" wrapText="1"/>
    </xf>
    <xf numFmtId="0" fontId="2" fillId="0" borderId="28" xfId="0" applyFont="1" applyBorder="1" applyAlignment="1">
      <alignment horizontal="left" vertical="center" wrapText="1"/>
    </xf>
    <xf numFmtId="0" fontId="2" fillId="0" borderId="31" xfId="0" applyFont="1" applyBorder="1" applyAlignment="1">
      <alignment horizontal="left" vertical="center" wrapText="1"/>
    </xf>
    <xf numFmtId="1" fontId="2" fillId="0" borderId="47" xfId="0" applyNumberFormat="1" applyFont="1" applyBorder="1" applyAlignment="1">
      <alignment vertical="top" wrapText="1"/>
    </xf>
    <xf numFmtId="0" fontId="2" fillId="0" borderId="48" xfId="0" applyFont="1" applyBorder="1" applyAlignment="1">
      <alignment vertical="top" wrapText="1"/>
    </xf>
    <xf numFmtId="0" fontId="2" fillId="0" borderId="49" xfId="0" applyFont="1" applyBorder="1" applyAlignment="1">
      <alignment vertical="top" wrapText="1"/>
    </xf>
    <xf numFmtId="0" fontId="9" fillId="5" borderId="50"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3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2" xfId="0" applyFont="1" applyFill="1" applyBorder="1" applyAlignment="1">
      <alignment horizontal="center" vertical="center" wrapText="1"/>
    </xf>
    <xf numFmtId="164" fontId="9" fillId="5" borderId="38" xfId="0" applyNumberFormat="1" applyFont="1" applyFill="1" applyBorder="1" applyAlignment="1">
      <alignment horizontal="center" vertical="center" wrapText="1"/>
    </xf>
    <xf numFmtId="164" fontId="6" fillId="5" borderId="29" xfId="0" applyNumberFormat="1" applyFont="1" applyFill="1" applyBorder="1" applyAlignment="1">
      <alignment horizontal="center" vertical="center" wrapText="1"/>
    </xf>
    <xf numFmtId="164" fontId="6" fillId="5" borderId="32" xfId="0" applyNumberFormat="1" applyFont="1" applyFill="1" applyBorder="1" applyAlignment="1">
      <alignment horizontal="center" vertical="center" wrapText="1"/>
    </xf>
    <xf numFmtId="165" fontId="9" fillId="5" borderId="38" xfId="0" applyNumberFormat="1" applyFont="1" applyFill="1" applyBorder="1" applyAlignment="1">
      <alignment horizontal="center" vertical="center"/>
    </xf>
    <xf numFmtId="165" fontId="9" fillId="5" borderId="29" xfId="0" applyNumberFormat="1" applyFont="1" applyFill="1" applyBorder="1" applyAlignment="1">
      <alignment horizontal="center" vertical="center"/>
    </xf>
    <xf numFmtId="165" fontId="9" fillId="5" borderId="37" xfId="0" applyNumberFormat="1" applyFont="1" applyFill="1" applyBorder="1" applyAlignment="1">
      <alignment horizontal="center" vertical="center"/>
    </xf>
    <xf numFmtId="165" fontId="9" fillId="5" borderId="33" xfId="0" applyNumberFormat="1" applyFont="1" applyFill="1" applyBorder="1" applyAlignment="1">
      <alignment horizontal="center" vertical="center"/>
    </xf>
    <xf numFmtId="0" fontId="9" fillId="5" borderId="38" xfId="0" applyFont="1" applyFill="1" applyBorder="1" applyAlignment="1">
      <alignment horizontal="center" vertical="center"/>
    </xf>
    <xf numFmtId="0" fontId="9" fillId="5" borderId="39"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55" xfId="0" applyFont="1" applyFill="1" applyBorder="1" applyAlignment="1">
      <alignment horizontal="center" vertical="center"/>
    </xf>
    <xf numFmtId="14" fontId="9" fillId="5" borderId="32" xfId="0" applyNumberFormat="1" applyFont="1" applyFill="1" applyBorder="1" applyAlignment="1">
      <alignment horizontal="center" vertical="center"/>
    </xf>
    <xf numFmtId="14" fontId="9" fillId="5" borderId="33" xfId="0" applyNumberFormat="1" applyFont="1" applyFill="1" applyBorder="1" applyAlignment="1">
      <alignment horizontal="center" vertical="center"/>
    </xf>
    <xf numFmtId="14" fontId="9" fillId="5" borderId="29" xfId="0" applyNumberFormat="1" applyFont="1" applyFill="1" applyBorder="1" applyAlignment="1">
      <alignment horizontal="center" vertical="center"/>
    </xf>
    <xf numFmtId="0" fontId="9" fillId="5" borderId="32" xfId="0" applyFont="1" applyFill="1" applyBorder="1" applyAlignment="1">
      <alignment horizontal="center" vertical="center"/>
    </xf>
    <xf numFmtId="0" fontId="2" fillId="0" borderId="4" xfId="0" applyFont="1" applyBorder="1" applyAlignment="1">
      <alignment horizontal="center" vertical="center"/>
    </xf>
    <xf numFmtId="2"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44" fontId="9" fillId="0" borderId="6" xfId="4" applyFont="1" applyFill="1" applyBorder="1" applyAlignment="1">
      <alignment horizontal="center" vertical="center"/>
    </xf>
    <xf numFmtId="10" fontId="9" fillId="0" borderId="6" xfId="5" applyNumberFormat="1" applyFont="1" applyFill="1" applyBorder="1" applyAlignment="1">
      <alignment horizontal="center" vertical="center"/>
    </xf>
    <xf numFmtId="0" fontId="2" fillId="0" borderId="56" xfId="0" applyFont="1" applyBorder="1" applyAlignment="1">
      <alignment horizontal="center" vertical="center"/>
    </xf>
    <xf numFmtId="2" fontId="2" fillId="0" borderId="12" xfId="0" applyNumberFormat="1" applyFont="1" applyBorder="1" applyAlignment="1">
      <alignment horizontal="center" vertical="center" wrapText="1"/>
    </xf>
    <xf numFmtId="44" fontId="9" fillId="0" borderId="12" xfId="4" applyFont="1" applyFill="1" applyBorder="1" applyAlignment="1">
      <alignment horizontal="center" vertical="center"/>
    </xf>
    <xf numFmtId="10" fontId="9" fillId="0" borderId="12" xfId="5" applyNumberFormat="1" applyFont="1" applyFill="1" applyBorder="1" applyAlignment="1">
      <alignment horizontal="center"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44" fontId="8" fillId="0" borderId="33" xfId="1" applyNumberFormat="1" applyFont="1" applyFill="1" applyBorder="1" applyAlignment="1">
      <alignment horizontal="center" vertical="center"/>
    </xf>
    <xf numFmtId="44" fontId="8" fillId="0" borderId="35" xfId="1" applyNumberFormat="1" applyFont="1" applyFill="1" applyBorder="1" applyAlignment="1">
      <alignment horizontal="center" vertical="center"/>
    </xf>
    <xf numFmtId="10" fontId="8" fillId="0" borderId="33" xfId="5" applyNumberFormat="1" applyFont="1" applyFill="1" applyBorder="1" applyAlignment="1">
      <alignment horizontal="center" vertical="center"/>
    </xf>
    <xf numFmtId="10" fontId="8" fillId="0" borderId="35" xfId="5" applyNumberFormat="1" applyFont="1" applyFill="1" applyBorder="1" applyAlignment="1">
      <alignment horizontal="center" vertical="center"/>
    </xf>
    <xf numFmtId="1" fontId="2" fillId="0" borderId="6"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44" fontId="9" fillId="0" borderId="14" xfId="4" applyFont="1" applyFill="1" applyBorder="1" applyAlignment="1">
      <alignment horizontal="center" vertical="center"/>
    </xf>
    <xf numFmtId="10" fontId="9" fillId="0" borderId="14" xfId="5" applyNumberFormat="1" applyFont="1" applyFill="1" applyBorder="1" applyAlignment="1">
      <alignment horizontal="center" vertical="center"/>
    </xf>
  </cellXfs>
  <cellStyles count="6">
    <cellStyle name="Moeda" xfId="4" builtinId="4"/>
    <cellStyle name="Normal" xfId="0" builtinId="0"/>
    <cellStyle name="Normal 2" xfId="3"/>
    <cellStyle name="Porcentagem" xfId="2" builtinId="5"/>
    <cellStyle name="Porcentagem 3" xfId="5"/>
    <cellStyle name="Vírgula" xfId="1" builtinId="3"/>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Est&#225;gio/Galp&#227;o%20F&#225;brica/Planilha_rEFORMA_Galp&#227;o__REV01%20-%20Env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Cronograma"/>
      <sheetName val="MEMÓRIA_ALAMBRADO_QUADRA"/>
      <sheetName val="PLANILHA_ALAMBRADO_QUADRA"/>
      <sheetName val="CRONOGRAMA_ALAMBRADO_QUADRA"/>
      <sheetName val="BDI_ALAMBRADO_QUADRA"/>
    </sheetNames>
    <sheetDataSet>
      <sheetData sheetId="0">
        <row r="2">
          <cell r="B2" t="str">
            <v>CACHOEIRA DA PRATA – MG</v>
          </cell>
        </row>
      </sheetData>
      <sheetData sheetId="1"/>
      <sheetData sheetId="2"/>
      <sheetData sheetId="3"/>
      <sheetData sheetId="4">
        <row r="2">
          <cell r="B2" t="str">
            <v>CACHOEIRA DA PRATA – MG</v>
          </cell>
        </row>
      </sheetData>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4" zoomScale="115" zoomScaleNormal="115" workbookViewId="0">
      <selection activeCell="B20" sqref="B20"/>
    </sheetView>
  </sheetViews>
  <sheetFormatPr defaultRowHeight="15" x14ac:dyDescent="0.25"/>
  <cols>
    <col min="1" max="1" width="36.42578125" bestFit="1" customWidth="1"/>
    <col min="2" max="2" width="14.140625" customWidth="1"/>
    <col min="3" max="3" width="17.42578125" customWidth="1"/>
    <col min="4" max="4" width="20" bestFit="1" customWidth="1"/>
    <col min="5" max="5" width="15.140625" bestFit="1" customWidth="1"/>
    <col min="6" max="6" width="24.140625" customWidth="1"/>
    <col min="7" max="7" width="16.85546875" customWidth="1"/>
    <col min="8" max="8" width="22" customWidth="1"/>
  </cols>
  <sheetData>
    <row r="1" spans="1:9" ht="15.75" x14ac:dyDescent="0.25">
      <c r="A1" s="184" t="s">
        <v>50</v>
      </c>
      <c r="B1" s="185"/>
      <c r="C1" s="186"/>
    </row>
    <row r="2" spans="1:9" ht="15.75" x14ac:dyDescent="0.25">
      <c r="A2" s="18" t="s">
        <v>63</v>
      </c>
      <c r="B2" s="16" t="s">
        <v>64</v>
      </c>
      <c r="C2" s="19" t="s">
        <v>65</v>
      </c>
      <c r="D2" s="17" t="s">
        <v>67</v>
      </c>
      <c r="E2" s="17" t="s">
        <v>132</v>
      </c>
    </row>
    <row r="3" spans="1:9" ht="15.75" x14ac:dyDescent="0.25">
      <c r="A3" s="18" t="s">
        <v>51</v>
      </c>
      <c r="B3" s="16">
        <v>10.99</v>
      </c>
      <c r="C3" s="19">
        <v>3.38</v>
      </c>
      <c r="D3" t="s">
        <v>68</v>
      </c>
      <c r="E3">
        <v>13.83</v>
      </c>
    </row>
    <row r="4" spans="1:9" ht="15.75" x14ac:dyDescent="0.25">
      <c r="A4" s="18" t="s">
        <v>52</v>
      </c>
      <c r="B4" s="16">
        <v>12.05</v>
      </c>
      <c r="C4" s="19">
        <v>3.38</v>
      </c>
      <c r="D4" t="s">
        <v>68</v>
      </c>
      <c r="E4">
        <v>14.69</v>
      </c>
    </row>
    <row r="5" spans="1:9" ht="15.75" x14ac:dyDescent="0.25">
      <c r="A5" s="18" t="s">
        <v>53</v>
      </c>
      <c r="B5" s="16">
        <v>92.56</v>
      </c>
      <c r="C5" s="19">
        <v>3.16</v>
      </c>
      <c r="D5" t="s">
        <v>69</v>
      </c>
      <c r="E5">
        <v>47.28</v>
      </c>
    </row>
    <row r="6" spans="1:9" ht="15.75" x14ac:dyDescent="0.25">
      <c r="A6" s="18" t="s">
        <v>54</v>
      </c>
      <c r="B6" s="16">
        <v>2.46</v>
      </c>
      <c r="C6" s="19">
        <v>3.13</v>
      </c>
      <c r="D6" t="s">
        <v>68</v>
      </c>
      <c r="E6">
        <v>6.29</v>
      </c>
    </row>
    <row r="7" spans="1:9" ht="15.75" x14ac:dyDescent="0.25">
      <c r="A7" s="18" t="s">
        <v>55</v>
      </c>
      <c r="B7" s="16">
        <v>1.92</v>
      </c>
      <c r="C7" s="19">
        <v>3.13</v>
      </c>
      <c r="D7" t="s">
        <v>68</v>
      </c>
      <c r="E7">
        <v>5.75</v>
      </c>
    </row>
    <row r="8" spans="1:9" ht="15.75" x14ac:dyDescent="0.25">
      <c r="A8" s="18" t="s">
        <v>56</v>
      </c>
      <c r="B8" s="16">
        <v>2.33</v>
      </c>
      <c r="C8" s="19">
        <v>3.13</v>
      </c>
      <c r="D8" t="s">
        <v>68</v>
      </c>
      <c r="E8">
        <v>6.11</v>
      </c>
    </row>
    <row r="9" spans="1:9" ht="15.75" x14ac:dyDescent="0.25">
      <c r="A9" s="18" t="s">
        <v>51</v>
      </c>
      <c r="B9" s="16">
        <v>11.6</v>
      </c>
      <c r="C9" s="19">
        <v>3.14</v>
      </c>
      <c r="D9" t="s">
        <v>69</v>
      </c>
      <c r="E9">
        <v>13.77</v>
      </c>
    </row>
    <row r="10" spans="1:9" ht="15.75" x14ac:dyDescent="0.25">
      <c r="A10" s="18" t="s">
        <v>57</v>
      </c>
      <c r="B10" s="16">
        <v>5.78</v>
      </c>
      <c r="C10" s="19">
        <v>3.15</v>
      </c>
      <c r="D10" t="s">
        <v>69</v>
      </c>
      <c r="E10" s="190">
        <v>25.43</v>
      </c>
      <c r="F10" s="187" t="s">
        <v>133</v>
      </c>
      <c r="G10" s="188"/>
      <c r="H10" s="189"/>
    </row>
    <row r="11" spans="1:9" ht="15.75" x14ac:dyDescent="0.25">
      <c r="A11" s="18" t="s">
        <v>57</v>
      </c>
      <c r="B11" s="16">
        <v>5.78</v>
      </c>
      <c r="C11" s="19">
        <v>3.15</v>
      </c>
      <c r="D11" t="s">
        <v>69</v>
      </c>
      <c r="E11" s="190"/>
      <c r="F11" s="15">
        <v>34.69</v>
      </c>
      <c r="G11" s="15">
        <v>25.43</v>
      </c>
      <c r="H11" s="15">
        <v>3.15</v>
      </c>
    </row>
    <row r="12" spans="1:9" ht="15.75" x14ac:dyDescent="0.25">
      <c r="A12" s="18" t="s">
        <v>57</v>
      </c>
      <c r="B12" s="16">
        <v>5.78</v>
      </c>
      <c r="C12" s="19">
        <v>3.15</v>
      </c>
      <c r="D12" t="s">
        <v>69</v>
      </c>
      <c r="E12" s="190"/>
      <c r="F12" s="34" t="s">
        <v>7</v>
      </c>
      <c r="G12" s="35" t="s">
        <v>132</v>
      </c>
      <c r="H12" s="34" t="s">
        <v>65</v>
      </c>
      <c r="I12" s="33"/>
    </row>
    <row r="13" spans="1:9" ht="15.75" x14ac:dyDescent="0.25">
      <c r="A13" s="18" t="s">
        <v>57</v>
      </c>
      <c r="B13" s="16">
        <v>5.81</v>
      </c>
      <c r="C13" s="19">
        <v>3.15</v>
      </c>
      <c r="D13" t="s">
        <v>69</v>
      </c>
      <c r="E13" s="190"/>
    </row>
    <row r="14" spans="1:9" ht="15.75" x14ac:dyDescent="0.25">
      <c r="A14" s="18" t="s">
        <v>58</v>
      </c>
      <c r="B14" s="16">
        <v>10.51</v>
      </c>
      <c r="C14" s="19">
        <v>3.15</v>
      </c>
      <c r="D14" t="s">
        <v>69</v>
      </c>
      <c r="E14" s="190"/>
    </row>
    <row r="15" spans="1:9" ht="15.75" x14ac:dyDescent="0.25">
      <c r="A15" s="18" t="s">
        <v>59</v>
      </c>
      <c r="B15" s="16">
        <v>5.81</v>
      </c>
      <c r="C15" s="19">
        <v>3.15</v>
      </c>
      <c r="D15" t="s">
        <v>69</v>
      </c>
      <c r="E15" s="190"/>
    </row>
    <row r="16" spans="1:9" ht="15.75" x14ac:dyDescent="0.25">
      <c r="A16" s="18" t="s">
        <v>142</v>
      </c>
      <c r="B16" s="16">
        <v>2.63</v>
      </c>
      <c r="C16" s="19">
        <v>3.15</v>
      </c>
      <c r="D16" t="s">
        <v>68</v>
      </c>
      <c r="E16">
        <v>7.25</v>
      </c>
    </row>
    <row r="17" spans="1:5" ht="15.75" x14ac:dyDescent="0.25">
      <c r="A17" s="18" t="s">
        <v>143</v>
      </c>
      <c r="B17" s="16">
        <v>2.23</v>
      </c>
      <c r="C17" s="19">
        <v>3.15</v>
      </c>
      <c r="D17" t="s">
        <v>68</v>
      </c>
      <c r="E17">
        <v>6.95</v>
      </c>
    </row>
    <row r="18" spans="1:5" ht="15.75" x14ac:dyDescent="0.25">
      <c r="A18" s="18" t="s">
        <v>60</v>
      </c>
      <c r="B18" s="16">
        <v>1.31</v>
      </c>
      <c r="C18" s="19">
        <v>3.15</v>
      </c>
      <c r="D18" t="s">
        <v>68</v>
      </c>
      <c r="E18">
        <v>5.39</v>
      </c>
    </row>
    <row r="19" spans="1:5" ht="15.75" x14ac:dyDescent="0.25">
      <c r="A19" s="18" t="s">
        <v>61</v>
      </c>
      <c r="B19" s="16">
        <v>3.18</v>
      </c>
      <c r="C19" s="19">
        <v>3.15</v>
      </c>
      <c r="D19" t="s">
        <v>68</v>
      </c>
      <c r="E19">
        <v>7.31</v>
      </c>
    </row>
    <row r="20" spans="1:5" ht="15.75" x14ac:dyDescent="0.25">
      <c r="A20" s="18" t="s">
        <v>62</v>
      </c>
      <c r="B20" s="16">
        <v>21.67</v>
      </c>
      <c r="C20" s="19">
        <v>3.13</v>
      </c>
      <c r="D20" t="s">
        <v>68</v>
      </c>
      <c r="E20">
        <v>20.51</v>
      </c>
    </row>
    <row r="21" spans="1:5" x14ac:dyDescent="0.25">
      <c r="A21" s="20"/>
      <c r="B21" s="14"/>
      <c r="C21" s="21"/>
    </row>
    <row r="22" spans="1:5" ht="16.5" thickBot="1" x14ac:dyDescent="0.3">
      <c r="A22" s="23" t="s">
        <v>66</v>
      </c>
      <c r="B22" s="24">
        <f>SUM(B3:B21)</f>
        <v>204.39999999999998</v>
      </c>
      <c r="C22" s="22"/>
    </row>
  </sheetData>
  <autoFilter ref="A2:D22"/>
  <mergeCells count="3">
    <mergeCell ref="A1:C1"/>
    <mergeCell ref="F10:H10"/>
    <mergeCell ref="E10:E1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3"/>
  <sheetViews>
    <sheetView showGridLines="0" view="pageBreakPreview" zoomScale="70" zoomScaleNormal="70" zoomScaleSheetLayoutView="70" zoomScalePageLayoutView="70" workbookViewId="0">
      <selection activeCell="F53" sqref="F53"/>
    </sheetView>
  </sheetViews>
  <sheetFormatPr defaultColWidth="9.140625" defaultRowHeight="18" x14ac:dyDescent="0.25"/>
  <cols>
    <col min="1" max="1" width="9.140625" style="37"/>
    <col min="2" max="2" width="19.5703125" style="57" bestFit="1" customWidth="1"/>
    <col min="3" max="3" width="26.28515625" style="57" bestFit="1" customWidth="1"/>
    <col min="4" max="4" width="17.140625" style="37" bestFit="1" customWidth="1"/>
    <col min="5" max="5" width="13.7109375" style="37" customWidth="1"/>
    <col min="6" max="6" width="172.28515625" style="58" customWidth="1"/>
    <col min="7" max="7" width="10" style="37" customWidth="1"/>
    <col min="8" max="8" width="14.28515625" style="59" customWidth="1"/>
    <col min="9" max="9" width="18.85546875" style="60" bestFit="1" customWidth="1"/>
    <col min="10" max="10" width="16.140625" style="60" customWidth="1"/>
    <col min="11" max="12" width="18.5703125" style="61" bestFit="1" customWidth="1"/>
    <col min="13" max="13" width="9.140625" style="37"/>
    <col min="14" max="14" width="16.28515625" style="37" customWidth="1"/>
    <col min="15" max="15" width="12.140625" style="37" bestFit="1" customWidth="1"/>
    <col min="16" max="16" width="9.140625" style="37"/>
    <col min="17" max="18" width="10.85546875" style="37" bestFit="1" customWidth="1"/>
    <col min="19" max="16384" width="9.140625" style="37"/>
  </cols>
  <sheetData>
    <row r="1" spans="2:12" ht="27" customHeight="1" x14ac:dyDescent="0.25">
      <c r="B1" s="106" t="s">
        <v>174</v>
      </c>
      <c r="C1" s="191" t="s">
        <v>70</v>
      </c>
      <c r="D1" s="191"/>
      <c r="E1" s="191"/>
      <c r="F1" s="191"/>
      <c r="G1" s="191"/>
      <c r="H1" s="191"/>
      <c r="I1" s="36" t="s">
        <v>8</v>
      </c>
      <c r="J1" s="192">
        <v>44895</v>
      </c>
      <c r="K1" s="192"/>
      <c r="L1" s="193"/>
    </row>
    <row r="2" spans="2:12" ht="42.75" customHeight="1" x14ac:dyDescent="0.25">
      <c r="B2" s="107" t="s">
        <v>175</v>
      </c>
      <c r="C2" s="194" t="s">
        <v>41</v>
      </c>
      <c r="D2" s="194"/>
      <c r="E2" s="194"/>
      <c r="F2" s="194"/>
      <c r="G2" s="194"/>
      <c r="H2" s="194"/>
      <c r="I2" s="38" t="s">
        <v>2</v>
      </c>
      <c r="J2" s="195" t="s">
        <v>72</v>
      </c>
      <c r="K2" s="195"/>
      <c r="L2" s="196"/>
    </row>
    <row r="3" spans="2:12" ht="27" customHeight="1" thickBot="1" x14ac:dyDescent="0.3">
      <c r="B3" s="108" t="s">
        <v>176</v>
      </c>
      <c r="C3" s="204" t="s">
        <v>71</v>
      </c>
      <c r="D3" s="204"/>
      <c r="E3" s="204"/>
      <c r="F3" s="204"/>
      <c r="G3" s="204"/>
      <c r="H3" s="204"/>
      <c r="I3" s="39" t="s">
        <v>9</v>
      </c>
      <c r="J3" s="40">
        <v>0.2253</v>
      </c>
      <c r="K3" s="39" t="s">
        <v>10</v>
      </c>
      <c r="L3" s="109">
        <v>0</v>
      </c>
    </row>
    <row r="4" spans="2:12" ht="18.75" thickBot="1" x14ac:dyDescent="0.3">
      <c r="B4" s="41"/>
      <c r="C4" s="42"/>
      <c r="D4" s="43"/>
      <c r="E4" s="43"/>
      <c r="F4" s="44"/>
      <c r="G4" s="43"/>
      <c r="H4" s="45"/>
      <c r="I4" s="46"/>
      <c r="J4" s="46"/>
      <c r="K4" s="47"/>
      <c r="L4" s="48"/>
    </row>
    <row r="5" spans="2:12" ht="18.75" thickBot="1" x14ac:dyDescent="0.3">
      <c r="B5" s="205" t="s">
        <v>39</v>
      </c>
      <c r="C5" s="206"/>
      <c r="D5" s="206"/>
      <c r="E5" s="206"/>
      <c r="F5" s="206"/>
      <c r="G5" s="206"/>
      <c r="H5" s="206"/>
      <c r="I5" s="206"/>
      <c r="J5" s="206"/>
      <c r="K5" s="206"/>
      <c r="L5" s="207"/>
    </row>
    <row r="6" spans="2:12" x14ac:dyDescent="0.25">
      <c r="B6" s="201"/>
      <c r="C6" s="202"/>
      <c r="D6" s="202"/>
      <c r="E6" s="202"/>
      <c r="F6" s="202"/>
      <c r="G6" s="202"/>
      <c r="H6" s="202"/>
      <c r="I6" s="202"/>
      <c r="J6" s="202"/>
      <c r="K6" s="202"/>
      <c r="L6" s="203"/>
    </row>
    <row r="7" spans="2:12" x14ac:dyDescent="0.25">
      <c r="B7" s="208" t="s">
        <v>0</v>
      </c>
      <c r="C7" s="210" t="s">
        <v>11</v>
      </c>
      <c r="D7" s="197" t="s">
        <v>12</v>
      </c>
      <c r="E7" s="197" t="s">
        <v>13</v>
      </c>
      <c r="F7" s="212" t="s">
        <v>1</v>
      </c>
      <c r="G7" s="197" t="s">
        <v>14</v>
      </c>
      <c r="H7" s="199" t="s">
        <v>15</v>
      </c>
      <c r="I7" s="49" t="s">
        <v>16</v>
      </c>
      <c r="J7" s="49" t="s">
        <v>16</v>
      </c>
      <c r="K7" s="50" t="s">
        <v>17</v>
      </c>
      <c r="L7" s="51" t="s">
        <v>17</v>
      </c>
    </row>
    <row r="8" spans="2:12" ht="18.75" thickBot="1" x14ac:dyDescent="0.3">
      <c r="B8" s="209"/>
      <c r="C8" s="211"/>
      <c r="D8" s="198"/>
      <c r="E8" s="198"/>
      <c r="F8" s="213"/>
      <c r="G8" s="198"/>
      <c r="H8" s="200"/>
      <c r="I8" s="52" t="s">
        <v>18</v>
      </c>
      <c r="J8" s="52" t="s">
        <v>19</v>
      </c>
      <c r="K8" s="53" t="s">
        <v>18</v>
      </c>
      <c r="L8" s="54" t="s">
        <v>19</v>
      </c>
    </row>
    <row r="9" spans="2:12" ht="18.75" thickBot="1" x14ac:dyDescent="0.3">
      <c r="B9" s="85">
        <v>1</v>
      </c>
      <c r="C9" s="86"/>
      <c r="D9" s="87"/>
      <c r="E9" s="87"/>
      <c r="F9" s="88" t="s">
        <v>38</v>
      </c>
      <c r="G9" s="89"/>
      <c r="H9" s="90"/>
      <c r="I9" s="91"/>
      <c r="J9" s="91"/>
      <c r="K9" s="92"/>
      <c r="L9" s="93"/>
    </row>
    <row r="10" spans="2:12" s="55" customFormat="1" ht="54" x14ac:dyDescent="0.25">
      <c r="B10" s="102" t="s">
        <v>21</v>
      </c>
      <c r="C10" s="30" t="s">
        <v>73</v>
      </c>
      <c r="D10" s="63" t="s">
        <v>4</v>
      </c>
      <c r="E10" s="63" t="s">
        <v>130</v>
      </c>
      <c r="F10" s="67" t="s">
        <v>37</v>
      </c>
      <c r="G10" s="63" t="s">
        <v>20</v>
      </c>
      <c r="H10" s="64">
        <v>1</v>
      </c>
      <c r="I10" s="65"/>
      <c r="J10" s="66"/>
      <c r="K10" s="66"/>
      <c r="L10" s="103"/>
    </row>
    <row r="11" spans="2:12" ht="18.75" thickBot="1" x14ac:dyDescent="0.3">
      <c r="B11" s="75" t="s">
        <v>185</v>
      </c>
      <c r="C11" s="68"/>
      <c r="D11" s="69"/>
      <c r="E11" s="69"/>
      <c r="F11" s="70"/>
      <c r="G11" s="69"/>
      <c r="H11" s="71"/>
      <c r="I11" s="72"/>
      <c r="J11" s="72" t="s">
        <v>184</v>
      </c>
      <c r="K11" s="73">
        <f>SUM(K10)</f>
        <v>0</v>
      </c>
      <c r="L11" s="74">
        <f>SUM(L10)</f>
        <v>0</v>
      </c>
    </row>
    <row r="12" spans="2:12" ht="18.75" thickBot="1" x14ac:dyDescent="0.3">
      <c r="B12" s="85">
        <v>2</v>
      </c>
      <c r="C12" s="86"/>
      <c r="D12" s="87"/>
      <c r="E12" s="87"/>
      <c r="F12" s="88" t="s">
        <v>235</v>
      </c>
      <c r="G12" s="89"/>
      <c r="H12" s="90"/>
      <c r="I12" s="91"/>
      <c r="J12" s="91"/>
      <c r="K12" s="92"/>
      <c r="L12" s="93"/>
    </row>
    <row r="13" spans="2:12" s="55" customFormat="1" x14ac:dyDescent="0.25">
      <c r="B13" s="102" t="s">
        <v>22</v>
      </c>
      <c r="C13" s="62" t="s">
        <v>92</v>
      </c>
      <c r="D13" s="63" t="s">
        <v>4</v>
      </c>
      <c r="E13" s="63" t="s">
        <v>130</v>
      </c>
      <c r="F13" s="63" t="s">
        <v>93</v>
      </c>
      <c r="G13" s="63" t="s">
        <v>43</v>
      </c>
      <c r="H13" s="64">
        <v>143.63</v>
      </c>
      <c r="I13" s="65"/>
      <c r="J13" s="66"/>
      <c r="K13" s="66"/>
      <c r="L13" s="103"/>
    </row>
    <row r="14" spans="2:12" s="56" customFormat="1" x14ac:dyDescent="0.25">
      <c r="B14" s="102" t="s">
        <v>36</v>
      </c>
      <c r="C14" s="30" t="s">
        <v>94</v>
      </c>
      <c r="D14" s="26" t="s">
        <v>4</v>
      </c>
      <c r="E14" s="26" t="s">
        <v>130</v>
      </c>
      <c r="F14" s="26" t="s">
        <v>95</v>
      </c>
      <c r="G14" s="26" t="s">
        <v>45</v>
      </c>
      <c r="H14" s="27">
        <v>40.35</v>
      </c>
      <c r="I14" s="28"/>
      <c r="J14" s="29"/>
      <c r="K14" s="29"/>
      <c r="L14" s="104"/>
    </row>
    <row r="15" spans="2:12" x14ac:dyDescent="0.25">
      <c r="B15" s="102" t="s">
        <v>46</v>
      </c>
      <c r="C15" s="30" t="s">
        <v>90</v>
      </c>
      <c r="D15" s="26" t="s">
        <v>4</v>
      </c>
      <c r="E15" s="26" t="s">
        <v>130</v>
      </c>
      <c r="F15" s="26" t="s">
        <v>91</v>
      </c>
      <c r="G15" s="26" t="s">
        <v>43</v>
      </c>
      <c r="H15" s="27">
        <v>133.31200000000001</v>
      </c>
      <c r="I15" s="28"/>
      <c r="J15" s="29"/>
      <c r="K15" s="29"/>
      <c r="L15" s="104"/>
    </row>
    <row r="16" spans="2:12" x14ac:dyDescent="0.25">
      <c r="B16" s="102" t="s">
        <v>47</v>
      </c>
      <c r="C16" s="30" t="s">
        <v>102</v>
      </c>
      <c r="D16" s="26" t="s">
        <v>4</v>
      </c>
      <c r="E16" s="26" t="s">
        <v>130</v>
      </c>
      <c r="F16" s="26" t="s">
        <v>103</v>
      </c>
      <c r="G16" s="26" t="s">
        <v>43</v>
      </c>
      <c r="H16" s="27">
        <v>204.24</v>
      </c>
      <c r="I16" s="28"/>
      <c r="J16" s="29"/>
      <c r="K16" s="29"/>
      <c r="L16" s="104"/>
    </row>
    <row r="17" spans="2:12" x14ac:dyDescent="0.25">
      <c r="B17" s="102" t="s">
        <v>48</v>
      </c>
      <c r="C17" s="31" t="s">
        <v>104</v>
      </c>
      <c r="D17" s="26" t="s">
        <v>4</v>
      </c>
      <c r="E17" s="26" t="s">
        <v>130</v>
      </c>
      <c r="F17" s="26" t="s">
        <v>105</v>
      </c>
      <c r="G17" s="26" t="s">
        <v>43</v>
      </c>
      <c r="H17" s="27">
        <v>204.39999999999998</v>
      </c>
      <c r="I17" s="28"/>
      <c r="J17" s="29"/>
      <c r="K17" s="29"/>
      <c r="L17" s="104"/>
    </row>
    <row r="18" spans="2:12" x14ac:dyDescent="0.25">
      <c r="B18" s="102" t="s">
        <v>186</v>
      </c>
      <c r="C18" s="30" t="s">
        <v>106</v>
      </c>
      <c r="D18" s="26" t="s">
        <v>4</v>
      </c>
      <c r="E18" s="26" t="s">
        <v>130</v>
      </c>
      <c r="F18" s="26" t="s">
        <v>179</v>
      </c>
      <c r="G18" s="26" t="s">
        <v>43</v>
      </c>
      <c r="H18" s="27">
        <v>204.39999999999998</v>
      </c>
      <c r="I18" s="28"/>
      <c r="J18" s="29"/>
      <c r="K18" s="29"/>
      <c r="L18" s="104"/>
    </row>
    <row r="19" spans="2:12" x14ac:dyDescent="0.25">
      <c r="B19" s="102" t="s">
        <v>187</v>
      </c>
      <c r="C19" s="30" t="s">
        <v>220</v>
      </c>
      <c r="D19" s="26" t="s">
        <v>240</v>
      </c>
      <c r="E19" s="26" t="s">
        <v>130</v>
      </c>
      <c r="F19" s="26" t="s">
        <v>131</v>
      </c>
      <c r="G19" s="26" t="s">
        <v>43</v>
      </c>
      <c r="H19" s="27">
        <v>24.2</v>
      </c>
      <c r="I19" s="28"/>
      <c r="J19" s="29"/>
      <c r="K19" s="29"/>
      <c r="L19" s="104"/>
    </row>
    <row r="20" spans="2:12" x14ac:dyDescent="0.25">
      <c r="B20" s="102" t="s">
        <v>188</v>
      </c>
      <c r="C20" s="161" t="s">
        <v>96</v>
      </c>
      <c r="D20" s="26" t="s">
        <v>4</v>
      </c>
      <c r="E20" s="26" t="s">
        <v>130</v>
      </c>
      <c r="F20" s="67" t="s">
        <v>97</v>
      </c>
      <c r="G20" s="63" t="s">
        <v>45</v>
      </c>
      <c r="H20" s="64">
        <v>4.22</v>
      </c>
      <c r="I20" s="65"/>
      <c r="J20" s="66"/>
      <c r="K20" s="66"/>
      <c r="L20" s="103"/>
    </row>
    <row r="21" spans="2:12" x14ac:dyDescent="0.25">
      <c r="B21" s="102" t="s">
        <v>189</v>
      </c>
      <c r="C21" s="31" t="s">
        <v>109</v>
      </c>
      <c r="D21" s="26" t="s">
        <v>4</v>
      </c>
      <c r="E21" s="26" t="s">
        <v>130</v>
      </c>
      <c r="F21" s="26" t="s">
        <v>180</v>
      </c>
      <c r="G21" s="26" t="s">
        <v>43</v>
      </c>
      <c r="H21" s="27">
        <v>0.75</v>
      </c>
      <c r="I21" s="28"/>
      <c r="J21" s="29"/>
      <c r="K21" s="29"/>
      <c r="L21" s="104"/>
    </row>
    <row r="22" spans="2:12" ht="54" x14ac:dyDescent="0.25">
      <c r="B22" s="102" t="s">
        <v>221</v>
      </c>
      <c r="C22" s="30" t="s">
        <v>106</v>
      </c>
      <c r="D22" s="26" t="s">
        <v>4</v>
      </c>
      <c r="E22" s="26" t="s">
        <v>130</v>
      </c>
      <c r="F22" s="32" t="s">
        <v>236</v>
      </c>
      <c r="G22" s="26" t="s">
        <v>43</v>
      </c>
      <c r="H22" s="27">
        <v>15.600000000000001</v>
      </c>
      <c r="I22" s="28"/>
      <c r="J22" s="29"/>
      <c r="K22" s="29"/>
      <c r="L22" s="104"/>
    </row>
    <row r="23" spans="2:12" ht="18.75" thickBot="1" x14ac:dyDescent="0.3">
      <c r="B23" s="76" t="s">
        <v>213</v>
      </c>
      <c r="C23" s="77"/>
      <c r="D23" s="78"/>
      <c r="E23" s="78"/>
      <c r="F23" s="79"/>
      <c r="G23" s="80"/>
      <c r="H23" s="81"/>
      <c r="I23" s="82"/>
      <c r="J23" s="83" t="s">
        <v>184</v>
      </c>
      <c r="K23" s="84">
        <f>SUM(K13:K22)</f>
        <v>0</v>
      </c>
      <c r="L23" s="84">
        <f>SUM(L13:L22)</f>
        <v>0</v>
      </c>
    </row>
    <row r="24" spans="2:12" ht="18.75" thickBot="1" x14ac:dyDescent="0.3">
      <c r="B24" s="127">
        <v>4</v>
      </c>
      <c r="C24" s="128"/>
      <c r="D24" s="129"/>
      <c r="E24" s="129"/>
      <c r="F24" s="130" t="s">
        <v>147</v>
      </c>
      <c r="G24" s="131"/>
      <c r="H24" s="132"/>
      <c r="I24" s="133"/>
      <c r="J24" s="133"/>
      <c r="K24" s="134"/>
      <c r="L24" s="135"/>
    </row>
    <row r="25" spans="2:12" ht="54" x14ac:dyDescent="0.25">
      <c r="B25" s="145" t="s">
        <v>42</v>
      </c>
      <c r="C25" s="146" t="s">
        <v>122</v>
      </c>
      <c r="D25" s="147" t="s">
        <v>4</v>
      </c>
      <c r="E25" s="147" t="s">
        <v>130</v>
      </c>
      <c r="F25" s="148" t="s">
        <v>151</v>
      </c>
      <c r="G25" s="147" t="s">
        <v>43</v>
      </c>
      <c r="H25" s="149">
        <v>1.8734</v>
      </c>
      <c r="I25" s="150"/>
      <c r="J25" s="151"/>
      <c r="K25" s="151"/>
      <c r="L25" s="152"/>
    </row>
    <row r="26" spans="2:12" ht="36" x14ac:dyDescent="0.25">
      <c r="B26" s="105" t="s">
        <v>49</v>
      </c>
      <c r="C26" s="25" t="s">
        <v>81</v>
      </c>
      <c r="D26" s="26" t="s">
        <v>4</v>
      </c>
      <c r="E26" s="26" t="s">
        <v>130</v>
      </c>
      <c r="F26" s="32" t="s">
        <v>152</v>
      </c>
      <c r="G26" s="26" t="s">
        <v>45</v>
      </c>
      <c r="H26" s="27">
        <v>4.83</v>
      </c>
      <c r="I26" s="28"/>
      <c r="J26" s="29"/>
      <c r="K26" s="29"/>
      <c r="L26" s="104"/>
    </row>
    <row r="27" spans="2:12" x14ac:dyDescent="0.25">
      <c r="B27" s="105" t="s">
        <v>134</v>
      </c>
      <c r="C27" s="25" t="s">
        <v>123</v>
      </c>
      <c r="D27" s="26" t="s">
        <v>4</v>
      </c>
      <c r="E27" s="26" t="s">
        <v>130</v>
      </c>
      <c r="F27" s="32" t="s">
        <v>153</v>
      </c>
      <c r="G27" s="26" t="s">
        <v>74</v>
      </c>
      <c r="H27" s="27">
        <v>4</v>
      </c>
      <c r="I27" s="28"/>
      <c r="J27" s="29"/>
      <c r="K27" s="29"/>
      <c r="L27" s="104"/>
    </row>
    <row r="28" spans="2:12" ht="54" x14ac:dyDescent="0.25">
      <c r="B28" s="105" t="s">
        <v>135</v>
      </c>
      <c r="C28" s="25" t="s">
        <v>115</v>
      </c>
      <c r="D28" s="26" t="s">
        <v>4</v>
      </c>
      <c r="E28" s="26" t="s">
        <v>130</v>
      </c>
      <c r="F28" s="32" t="s">
        <v>157</v>
      </c>
      <c r="G28" s="26" t="s">
        <v>74</v>
      </c>
      <c r="H28" s="27">
        <v>1</v>
      </c>
      <c r="I28" s="28"/>
      <c r="J28" s="29"/>
      <c r="K28" s="29"/>
      <c r="L28" s="104"/>
    </row>
    <row r="29" spans="2:12" ht="54" x14ac:dyDescent="0.25">
      <c r="B29" s="105" t="s">
        <v>136</v>
      </c>
      <c r="C29" s="25" t="s">
        <v>116</v>
      </c>
      <c r="D29" s="26" t="s">
        <v>4</v>
      </c>
      <c r="E29" s="26" t="s">
        <v>130</v>
      </c>
      <c r="F29" s="32" t="s">
        <v>159</v>
      </c>
      <c r="G29" s="26" t="s">
        <v>74</v>
      </c>
      <c r="H29" s="27">
        <v>2</v>
      </c>
      <c r="I29" s="28"/>
      <c r="J29" s="29"/>
      <c r="K29" s="29"/>
      <c r="L29" s="104"/>
    </row>
    <row r="30" spans="2:12" ht="54" x14ac:dyDescent="0.25">
      <c r="B30" s="105" t="s">
        <v>137</v>
      </c>
      <c r="C30" s="25" t="s">
        <v>117</v>
      </c>
      <c r="D30" s="26" t="s">
        <v>4</v>
      </c>
      <c r="E30" s="26" t="s">
        <v>130</v>
      </c>
      <c r="F30" s="32" t="s">
        <v>158</v>
      </c>
      <c r="G30" s="26" t="s">
        <v>74</v>
      </c>
      <c r="H30" s="27">
        <v>3</v>
      </c>
      <c r="I30" s="28"/>
      <c r="J30" s="29"/>
      <c r="K30" s="29"/>
      <c r="L30" s="104"/>
    </row>
    <row r="31" spans="2:12" ht="54" x14ac:dyDescent="0.25">
      <c r="B31" s="105" t="s">
        <v>140</v>
      </c>
      <c r="C31" s="25" t="s">
        <v>114</v>
      </c>
      <c r="D31" s="26" t="s">
        <v>4</v>
      </c>
      <c r="E31" s="26" t="s">
        <v>130</v>
      </c>
      <c r="F31" s="32" t="s">
        <v>154</v>
      </c>
      <c r="G31" s="26" t="s">
        <v>74</v>
      </c>
      <c r="H31" s="27">
        <v>1</v>
      </c>
      <c r="I31" s="28"/>
      <c r="J31" s="29"/>
      <c r="K31" s="29"/>
      <c r="L31" s="104"/>
    </row>
    <row r="32" spans="2:12" ht="36" x14ac:dyDescent="0.25">
      <c r="B32" s="105" t="s">
        <v>141</v>
      </c>
      <c r="C32" s="25" t="s">
        <v>118</v>
      </c>
      <c r="D32" s="26" t="s">
        <v>4</v>
      </c>
      <c r="E32" s="26" t="s">
        <v>130</v>
      </c>
      <c r="F32" s="32" t="s">
        <v>156</v>
      </c>
      <c r="G32" s="26" t="s">
        <v>74</v>
      </c>
      <c r="H32" s="27">
        <v>1</v>
      </c>
      <c r="I32" s="28"/>
      <c r="J32" s="29"/>
      <c r="K32" s="29"/>
      <c r="L32" s="104"/>
    </row>
    <row r="33" spans="2:12" ht="36" x14ac:dyDescent="0.25">
      <c r="B33" s="105" t="s">
        <v>145</v>
      </c>
      <c r="C33" s="25" t="s">
        <v>138</v>
      </c>
      <c r="D33" s="26" t="s">
        <v>240</v>
      </c>
      <c r="E33" s="26" t="s">
        <v>130</v>
      </c>
      <c r="F33" s="32" t="s">
        <v>155</v>
      </c>
      <c r="G33" s="26" t="s">
        <v>74</v>
      </c>
      <c r="H33" s="27">
        <v>1</v>
      </c>
      <c r="I33" s="28"/>
      <c r="J33" s="29"/>
      <c r="K33" s="29"/>
      <c r="L33" s="104"/>
    </row>
    <row r="34" spans="2:12" x14ac:dyDescent="0.25">
      <c r="B34" s="105" t="s">
        <v>148</v>
      </c>
      <c r="C34" s="25" t="s">
        <v>124</v>
      </c>
      <c r="D34" s="26" t="s">
        <v>4</v>
      </c>
      <c r="E34" s="26" t="s">
        <v>130</v>
      </c>
      <c r="F34" s="32" t="s">
        <v>222</v>
      </c>
      <c r="G34" s="26" t="s">
        <v>45</v>
      </c>
      <c r="H34" s="27">
        <v>29.89</v>
      </c>
      <c r="I34" s="28"/>
      <c r="J34" s="29"/>
      <c r="K34" s="29"/>
      <c r="L34" s="104"/>
    </row>
    <row r="35" spans="2:12" ht="36" x14ac:dyDescent="0.25">
      <c r="B35" s="105" t="s">
        <v>149</v>
      </c>
      <c r="C35" s="25" t="s">
        <v>108</v>
      </c>
      <c r="D35" s="26" t="s">
        <v>4</v>
      </c>
      <c r="E35" s="26" t="s">
        <v>130</v>
      </c>
      <c r="F35" s="32" t="s">
        <v>144</v>
      </c>
      <c r="G35" s="26" t="s">
        <v>43</v>
      </c>
      <c r="H35" s="27">
        <v>0.54</v>
      </c>
      <c r="I35" s="28"/>
      <c r="J35" s="29"/>
      <c r="K35" s="29"/>
      <c r="L35" s="104"/>
    </row>
    <row r="36" spans="2:12" ht="36" x14ac:dyDescent="0.25">
      <c r="B36" s="105" t="s">
        <v>150</v>
      </c>
      <c r="C36" s="25" t="s">
        <v>107</v>
      </c>
      <c r="D36" s="26" t="s">
        <v>4</v>
      </c>
      <c r="E36" s="26" t="s">
        <v>130</v>
      </c>
      <c r="F36" s="32" t="s">
        <v>146</v>
      </c>
      <c r="G36" s="26" t="s">
        <v>43</v>
      </c>
      <c r="H36" s="27">
        <v>0.64800000000000002</v>
      </c>
      <c r="I36" s="28"/>
      <c r="J36" s="29"/>
      <c r="K36" s="29"/>
      <c r="L36" s="104"/>
    </row>
    <row r="37" spans="2:12" x14ac:dyDescent="0.25">
      <c r="B37" s="105" t="s">
        <v>190</v>
      </c>
      <c r="C37" s="25" t="s">
        <v>86</v>
      </c>
      <c r="D37" s="26" t="s">
        <v>4</v>
      </c>
      <c r="E37" s="26" t="s">
        <v>130</v>
      </c>
      <c r="F37" s="32" t="s">
        <v>160</v>
      </c>
      <c r="G37" s="26" t="s">
        <v>20</v>
      </c>
      <c r="H37" s="27">
        <v>3</v>
      </c>
      <c r="I37" s="28"/>
      <c r="J37" s="29"/>
      <c r="K37" s="29"/>
      <c r="L37" s="104"/>
    </row>
    <row r="38" spans="2:12" x14ac:dyDescent="0.25">
      <c r="B38" s="105" t="s">
        <v>191</v>
      </c>
      <c r="C38" s="25" t="s">
        <v>87</v>
      </c>
      <c r="D38" s="26" t="s">
        <v>4</v>
      </c>
      <c r="E38" s="26" t="s">
        <v>130</v>
      </c>
      <c r="F38" s="32" t="s">
        <v>161</v>
      </c>
      <c r="G38" s="26" t="s">
        <v>20</v>
      </c>
      <c r="H38" s="27">
        <v>1</v>
      </c>
      <c r="I38" s="28"/>
      <c r="J38" s="29"/>
      <c r="K38" s="29"/>
      <c r="L38" s="104"/>
    </row>
    <row r="39" spans="2:12" ht="54" x14ac:dyDescent="0.25">
      <c r="B39" s="105" t="s">
        <v>192</v>
      </c>
      <c r="C39" s="25" t="s">
        <v>78</v>
      </c>
      <c r="D39" s="26" t="s">
        <v>4</v>
      </c>
      <c r="E39" s="26" t="s">
        <v>130</v>
      </c>
      <c r="F39" s="32" t="s">
        <v>162</v>
      </c>
      <c r="G39" s="26" t="s">
        <v>74</v>
      </c>
      <c r="H39" s="27">
        <v>2</v>
      </c>
      <c r="I39" s="28"/>
      <c r="J39" s="29"/>
      <c r="K39" s="29"/>
      <c r="L39" s="104"/>
    </row>
    <row r="40" spans="2:12" x14ac:dyDescent="0.25">
      <c r="B40" s="105" t="s">
        <v>193</v>
      </c>
      <c r="C40" s="25" t="s">
        <v>120</v>
      </c>
      <c r="D40" s="26" t="s">
        <v>4</v>
      </c>
      <c r="E40" s="26" t="s">
        <v>130</v>
      </c>
      <c r="F40" s="32" t="s">
        <v>163</v>
      </c>
      <c r="G40" s="26" t="s">
        <v>20</v>
      </c>
      <c r="H40" s="27">
        <v>2</v>
      </c>
      <c r="I40" s="28"/>
      <c r="J40" s="29"/>
      <c r="K40" s="29"/>
      <c r="L40" s="104"/>
    </row>
    <row r="41" spans="2:12" ht="36" x14ac:dyDescent="0.25">
      <c r="B41" s="105" t="s">
        <v>194</v>
      </c>
      <c r="C41" s="25" t="s">
        <v>125</v>
      </c>
      <c r="D41" s="26" t="s">
        <v>4</v>
      </c>
      <c r="E41" s="26" t="s">
        <v>130</v>
      </c>
      <c r="F41" s="32" t="s">
        <v>164</v>
      </c>
      <c r="G41" s="26" t="s">
        <v>74</v>
      </c>
      <c r="H41" s="27">
        <v>2</v>
      </c>
      <c r="I41" s="28"/>
      <c r="J41" s="29"/>
      <c r="K41" s="29"/>
      <c r="L41" s="104"/>
    </row>
    <row r="42" spans="2:12" ht="36" x14ac:dyDescent="0.25">
      <c r="B42" s="105" t="s">
        <v>195</v>
      </c>
      <c r="C42" s="25" t="s">
        <v>119</v>
      </c>
      <c r="D42" s="26" t="s">
        <v>4</v>
      </c>
      <c r="E42" s="26" t="s">
        <v>130</v>
      </c>
      <c r="F42" s="32" t="s">
        <v>165</v>
      </c>
      <c r="G42" s="26" t="s">
        <v>74</v>
      </c>
      <c r="H42" s="27">
        <v>2</v>
      </c>
      <c r="I42" s="28"/>
      <c r="J42" s="29"/>
      <c r="K42" s="29"/>
      <c r="L42" s="104"/>
    </row>
    <row r="43" spans="2:12" x14ac:dyDescent="0.25">
      <c r="B43" s="105" t="s">
        <v>196</v>
      </c>
      <c r="C43" s="25" t="s">
        <v>121</v>
      </c>
      <c r="D43" s="26" t="s">
        <v>4</v>
      </c>
      <c r="E43" s="26" t="s">
        <v>130</v>
      </c>
      <c r="F43" s="32" t="s">
        <v>166</v>
      </c>
      <c r="G43" s="26" t="s">
        <v>20</v>
      </c>
      <c r="H43" s="27">
        <v>2</v>
      </c>
      <c r="I43" s="28"/>
      <c r="J43" s="29"/>
      <c r="K43" s="29"/>
      <c r="L43" s="104"/>
    </row>
    <row r="44" spans="2:12" x14ac:dyDescent="0.25">
      <c r="B44" s="105" t="s">
        <v>197</v>
      </c>
      <c r="C44" s="25" t="s">
        <v>80</v>
      </c>
      <c r="D44" s="26" t="s">
        <v>4</v>
      </c>
      <c r="E44" s="26" t="s">
        <v>130</v>
      </c>
      <c r="F44" s="32" t="s">
        <v>167</v>
      </c>
      <c r="G44" s="26" t="s">
        <v>20</v>
      </c>
      <c r="H44" s="27">
        <v>2</v>
      </c>
      <c r="I44" s="28"/>
      <c r="J44" s="29"/>
      <c r="K44" s="29"/>
      <c r="L44" s="104"/>
    </row>
    <row r="45" spans="2:12" x14ac:dyDescent="0.25">
      <c r="B45" s="105" t="s">
        <v>198</v>
      </c>
      <c r="C45" s="25" t="s">
        <v>79</v>
      </c>
      <c r="D45" s="26" t="s">
        <v>4</v>
      </c>
      <c r="E45" s="26" t="s">
        <v>130</v>
      </c>
      <c r="F45" s="32" t="s">
        <v>168</v>
      </c>
      <c r="G45" s="26" t="s">
        <v>20</v>
      </c>
      <c r="H45" s="27">
        <v>2</v>
      </c>
      <c r="I45" s="28"/>
      <c r="J45" s="29"/>
      <c r="K45" s="29"/>
      <c r="L45" s="104"/>
    </row>
    <row r="46" spans="2:12" ht="36" x14ac:dyDescent="0.25">
      <c r="B46" s="105" t="s">
        <v>199</v>
      </c>
      <c r="C46" s="25" t="s">
        <v>85</v>
      </c>
      <c r="D46" s="26" t="s">
        <v>4</v>
      </c>
      <c r="E46" s="26" t="s">
        <v>130</v>
      </c>
      <c r="F46" s="32" t="s">
        <v>177</v>
      </c>
      <c r="G46" s="26" t="s">
        <v>43</v>
      </c>
      <c r="H46" s="27">
        <v>2.52</v>
      </c>
      <c r="I46" s="28"/>
      <c r="J46" s="29"/>
      <c r="K46" s="29"/>
      <c r="L46" s="104"/>
    </row>
    <row r="47" spans="2:12" x14ac:dyDescent="0.25">
      <c r="B47" s="105" t="s">
        <v>200</v>
      </c>
      <c r="C47" s="25" t="s">
        <v>101</v>
      </c>
      <c r="D47" s="26" t="s">
        <v>4</v>
      </c>
      <c r="E47" s="26" t="s">
        <v>130</v>
      </c>
      <c r="F47" s="32" t="s">
        <v>169</v>
      </c>
      <c r="G47" s="26" t="s">
        <v>43</v>
      </c>
      <c r="H47" s="27">
        <v>1.26</v>
      </c>
      <c r="I47" s="28"/>
      <c r="J47" s="29"/>
      <c r="K47" s="29"/>
      <c r="L47" s="104"/>
    </row>
    <row r="48" spans="2:12" ht="72" x14ac:dyDescent="0.25">
      <c r="B48" s="105" t="s">
        <v>223</v>
      </c>
      <c r="C48" s="25" t="s">
        <v>127</v>
      </c>
      <c r="D48" s="26" t="s">
        <v>4</v>
      </c>
      <c r="E48" s="26" t="s">
        <v>130</v>
      </c>
      <c r="F48" s="32" t="s">
        <v>225</v>
      </c>
      <c r="G48" s="26" t="s">
        <v>74</v>
      </c>
      <c r="H48" s="27">
        <v>1</v>
      </c>
      <c r="I48" s="28"/>
      <c r="J48" s="29"/>
      <c r="K48" s="29"/>
      <c r="L48" s="104"/>
    </row>
    <row r="49" spans="2:12" ht="54" x14ac:dyDescent="0.25">
      <c r="B49" s="105" t="s">
        <v>224</v>
      </c>
      <c r="C49" s="25" t="s">
        <v>128</v>
      </c>
      <c r="D49" s="26" t="s">
        <v>4</v>
      </c>
      <c r="E49" s="26" t="s">
        <v>130</v>
      </c>
      <c r="F49" s="32" t="s">
        <v>129</v>
      </c>
      <c r="G49" s="26" t="s">
        <v>74</v>
      </c>
      <c r="H49" s="27">
        <v>1</v>
      </c>
      <c r="I49" s="28"/>
      <c r="J49" s="29"/>
      <c r="K49" s="29"/>
      <c r="L49" s="104"/>
    </row>
    <row r="50" spans="2:12" ht="18.75" thickBot="1" x14ac:dyDescent="0.3">
      <c r="B50" s="153" t="s">
        <v>237</v>
      </c>
      <c r="C50" s="25" t="s">
        <v>238</v>
      </c>
      <c r="D50" s="26" t="s">
        <v>240</v>
      </c>
      <c r="E50" s="26" t="s">
        <v>130</v>
      </c>
      <c r="F50" s="155" t="s">
        <v>239</v>
      </c>
      <c r="G50" s="154" t="s">
        <v>74</v>
      </c>
      <c r="H50" s="156">
        <v>2</v>
      </c>
      <c r="I50" s="157"/>
      <c r="J50" s="29"/>
      <c r="K50" s="158"/>
      <c r="L50" s="159"/>
    </row>
    <row r="51" spans="2:12" ht="18.75" thickBot="1" x14ac:dyDescent="0.3">
      <c r="B51" s="136" t="s">
        <v>214</v>
      </c>
      <c r="C51" s="137"/>
      <c r="D51" s="138"/>
      <c r="E51" s="138"/>
      <c r="F51" s="139"/>
      <c r="G51" s="140"/>
      <c r="H51" s="141"/>
      <c r="I51" s="142"/>
      <c r="J51" s="143" t="s">
        <v>184</v>
      </c>
      <c r="K51" s="144">
        <f>SUM(K25:K50)</f>
        <v>0</v>
      </c>
      <c r="L51" s="144">
        <f>SUM(L25:L50)</f>
        <v>0</v>
      </c>
    </row>
    <row r="52" spans="2:12" ht="36.75" thickBot="1" x14ac:dyDescent="0.3">
      <c r="B52" s="85">
        <v>5</v>
      </c>
      <c r="C52" s="86"/>
      <c r="D52" s="87"/>
      <c r="E52" s="87"/>
      <c r="F52" s="88" t="s">
        <v>231</v>
      </c>
      <c r="G52" s="89"/>
      <c r="H52" s="90"/>
      <c r="I52" s="91"/>
      <c r="J52" s="91"/>
      <c r="K52" s="92"/>
      <c r="L52" s="93"/>
    </row>
    <row r="53" spans="2:12" ht="36" x14ac:dyDescent="0.25">
      <c r="B53" s="102" t="s">
        <v>201</v>
      </c>
      <c r="C53" s="62" t="s">
        <v>89</v>
      </c>
      <c r="D53" s="63" t="s">
        <v>4</v>
      </c>
      <c r="E53" s="63" t="s">
        <v>130</v>
      </c>
      <c r="F53" s="67" t="s">
        <v>170</v>
      </c>
      <c r="G53" s="63" t="s">
        <v>44</v>
      </c>
      <c r="H53" s="64">
        <v>0.75667499999999999</v>
      </c>
      <c r="I53" s="65"/>
      <c r="J53" s="66"/>
      <c r="K53" s="66"/>
      <c r="L53" s="103"/>
    </row>
    <row r="54" spans="2:12" ht="36" x14ac:dyDescent="0.25">
      <c r="B54" s="102" t="s">
        <v>202</v>
      </c>
      <c r="C54" s="25" t="s">
        <v>100</v>
      </c>
      <c r="D54" s="26" t="s">
        <v>4</v>
      </c>
      <c r="E54" s="26" t="s">
        <v>130</v>
      </c>
      <c r="F54" s="32" t="s">
        <v>178</v>
      </c>
      <c r="G54" s="26" t="s">
        <v>44</v>
      </c>
      <c r="H54" s="27">
        <v>2.4750000000000001E-2</v>
      </c>
      <c r="I54" s="28"/>
      <c r="J54" s="29"/>
      <c r="K54" s="29"/>
      <c r="L54" s="104"/>
    </row>
    <row r="55" spans="2:12" ht="36" x14ac:dyDescent="0.25">
      <c r="B55" s="102" t="s">
        <v>203</v>
      </c>
      <c r="C55" s="25" t="s">
        <v>75</v>
      </c>
      <c r="D55" s="26" t="s">
        <v>4</v>
      </c>
      <c r="E55" s="26" t="s">
        <v>130</v>
      </c>
      <c r="F55" s="32" t="s">
        <v>171</v>
      </c>
      <c r="G55" s="26" t="s">
        <v>43</v>
      </c>
      <c r="H55" s="27">
        <v>0.35909999999999997</v>
      </c>
      <c r="I55" s="28"/>
      <c r="J55" s="29"/>
      <c r="K55" s="29"/>
      <c r="L55" s="104"/>
    </row>
    <row r="56" spans="2:12" ht="36" x14ac:dyDescent="0.25">
      <c r="B56" s="102" t="s">
        <v>204</v>
      </c>
      <c r="C56" s="25" t="s">
        <v>110</v>
      </c>
      <c r="D56" s="26" t="s">
        <v>4</v>
      </c>
      <c r="E56" s="26" t="s">
        <v>130</v>
      </c>
      <c r="F56" s="32" t="s">
        <v>172</v>
      </c>
      <c r="G56" s="26" t="s">
        <v>43</v>
      </c>
      <c r="H56" s="27">
        <v>0.71819999999999995</v>
      </c>
      <c r="I56" s="28"/>
      <c r="J56" s="29"/>
      <c r="K56" s="29"/>
      <c r="L56" s="104"/>
    </row>
    <row r="57" spans="2:12" ht="36" x14ac:dyDescent="0.25">
      <c r="B57" s="102" t="s">
        <v>205</v>
      </c>
      <c r="C57" s="25" t="s">
        <v>111</v>
      </c>
      <c r="D57" s="26" t="s">
        <v>4</v>
      </c>
      <c r="E57" s="26" t="s">
        <v>130</v>
      </c>
      <c r="F57" s="32" t="s">
        <v>173</v>
      </c>
      <c r="G57" s="26" t="s">
        <v>43</v>
      </c>
      <c r="H57" s="27">
        <v>0.71819999999999995</v>
      </c>
      <c r="I57" s="28"/>
      <c r="J57" s="29"/>
      <c r="K57" s="29"/>
      <c r="L57" s="104"/>
    </row>
    <row r="58" spans="2:12" ht="36" x14ac:dyDescent="0.25">
      <c r="B58" s="102" t="s">
        <v>206</v>
      </c>
      <c r="C58" s="25" t="s">
        <v>112</v>
      </c>
      <c r="D58" s="26" t="s">
        <v>4</v>
      </c>
      <c r="E58" s="26" t="s">
        <v>130</v>
      </c>
      <c r="F58" s="32" t="s">
        <v>227</v>
      </c>
      <c r="G58" s="26" t="s">
        <v>43</v>
      </c>
      <c r="H58" s="27">
        <v>4.8919999999999995</v>
      </c>
      <c r="I58" s="28"/>
      <c r="J58" s="29"/>
      <c r="K58" s="29"/>
      <c r="L58" s="104"/>
    </row>
    <row r="59" spans="2:12" ht="58.5" customHeight="1" x14ac:dyDescent="0.25">
      <c r="B59" s="102" t="s">
        <v>207</v>
      </c>
      <c r="C59" s="25" t="s">
        <v>113</v>
      </c>
      <c r="D59" s="26" t="s">
        <v>4</v>
      </c>
      <c r="E59" s="26" t="s">
        <v>130</v>
      </c>
      <c r="F59" s="32" t="s">
        <v>226</v>
      </c>
      <c r="G59" s="26" t="s">
        <v>43</v>
      </c>
      <c r="H59" s="27">
        <v>4.8919999999999995</v>
      </c>
      <c r="I59" s="28"/>
      <c r="J59" s="29"/>
      <c r="K59" s="29"/>
      <c r="L59" s="104"/>
    </row>
    <row r="60" spans="2:12" ht="36" x14ac:dyDescent="0.25">
      <c r="B60" s="102" t="s">
        <v>208</v>
      </c>
      <c r="C60" s="25" t="s">
        <v>126</v>
      </c>
      <c r="D60" s="26" t="s">
        <v>4</v>
      </c>
      <c r="E60" s="26" t="s">
        <v>130</v>
      </c>
      <c r="F60" s="32" t="s">
        <v>228</v>
      </c>
      <c r="G60" s="26" t="s">
        <v>43</v>
      </c>
      <c r="H60" s="27">
        <v>0.76749999999999996</v>
      </c>
      <c r="I60" s="28"/>
      <c r="J60" s="29"/>
      <c r="K60" s="29"/>
      <c r="L60" s="104"/>
    </row>
    <row r="61" spans="2:12" x14ac:dyDescent="0.25">
      <c r="B61" s="102" t="s">
        <v>209</v>
      </c>
      <c r="C61" s="25" t="s">
        <v>230</v>
      </c>
      <c r="D61" s="26" t="s">
        <v>240</v>
      </c>
      <c r="E61" s="26" t="s">
        <v>130</v>
      </c>
      <c r="F61" s="32" t="s">
        <v>229</v>
      </c>
      <c r="G61" s="26" t="s">
        <v>74</v>
      </c>
      <c r="H61" s="27">
        <v>1</v>
      </c>
      <c r="I61" s="28"/>
      <c r="J61" s="29"/>
      <c r="K61" s="29"/>
      <c r="L61" s="104"/>
    </row>
    <row r="62" spans="2:12" ht="36" x14ac:dyDescent="0.25">
      <c r="B62" s="102" t="s">
        <v>210</v>
      </c>
      <c r="C62" s="25" t="s">
        <v>99</v>
      </c>
      <c r="D62" s="26" t="s">
        <v>4</v>
      </c>
      <c r="E62" s="26" t="s">
        <v>130</v>
      </c>
      <c r="F62" s="32" t="s">
        <v>232</v>
      </c>
      <c r="G62" s="26" t="s">
        <v>43</v>
      </c>
      <c r="H62" s="27">
        <v>1.3440000000000001</v>
      </c>
      <c r="I62" s="28"/>
      <c r="J62" s="29"/>
      <c r="K62" s="29"/>
      <c r="L62" s="104"/>
    </row>
    <row r="63" spans="2:12" x14ac:dyDescent="0.25">
      <c r="B63" s="102" t="s">
        <v>211</v>
      </c>
      <c r="C63" s="25" t="s">
        <v>98</v>
      </c>
      <c r="D63" s="26" t="s">
        <v>4</v>
      </c>
      <c r="E63" s="26" t="s">
        <v>130</v>
      </c>
      <c r="F63" s="26" t="s">
        <v>233</v>
      </c>
      <c r="G63" s="26" t="s">
        <v>44</v>
      </c>
      <c r="H63" s="27">
        <v>1.4566499999999998</v>
      </c>
      <c r="I63" s="28"/>
      <c r="J63" s="29"/>
      <c r="K63" s="29"/>
      <c r="L63" s="104"/>
    </row>
    <row r="64" spans="2:12" x14ac:dyDescent="0.25">
      <c r="B64" s="102" t="s">
        <v>212</v>
      </c>
      <c r="C64" s="25" t="s">
        <v>88</v>
      </c>
      <c r="D64" s="26" t="s">
        <v>4</v>
      </c>
      <c r="E64" s="26" t="s">
        <v>130</v>
      </c>
      <c r="F64" s="32" t="s">
        <v>181</v>
      </c>
      <c r="G64" s="26" t="s">
        <v>43</v>
      </c>
      <c r="H64" s="27">
        <v>52.919370000000001</v>
      </c>
      <c r="I64" s="28"/>
      <c r="J64" s="29"/>
      <c r="K64" s="29"/>
      <c r="L64" s="104"/>
    </row>
    <row r="65" spans="2:12" x14ac:dyDescent="0.25">
      <c r="B65" s="102" t="s">
        <v>218</v>
      </c>
      <c r="C65" s="25" t="s">
        <v>139</v>
      </c>
      <c r="D65" s="26" t="s">
        <v>240</v>
      </c>
      <c r="E65" s="26" t="s">
        <v>130</v>
      </c>
      <c r="F65" s="32" t="s">
        <v>182</v>
      </c>
      <c r="G65" s="26" t="s">
        <v>45</v>
      </c>
      <c r="H65" s="27">
        <v>16.799800000000001</v>
      </c>
      <c r="I65" s="28"/>
      <c r="J65" s="29"/>
      <c r="K65" s="29"/>
      <c r="L65" s="104"/>
    </row>
    <row r="66" spans="2:12" x14ac:dyDescent="0.25">
      <c r="B66" s="102" t="s">
        <v>219</v>
      </c>
      <c r="C66" s="169" t="s">
        <v>83</v>
      </c>
      <c r="D66" s="26" t="s">
        <v>4</v>
      </c>
      <c r="E66" s="26" t="s">
        <v>130</v>
      </c>
      <c r="F66" s="170" t="s">
        <v>84</v>
      </c>
      <c r="G66" s="26" t="s">
        <v>43</v>
      </c>
      <c r="H66" s="27">
        <v>6.71</v>
      </c>
      <c r="I66" s="28"/>
      <c r="J66" s="29"/>
      <c r="K66" s="29"/>
      <c r="L66" s="104"/>
    </row>
    <row r="67" spans="2:12" ht="18.75" thickBot="1" x14ac:dyDescent="0.3">
      <c r="B67" s="162" t="s">
        <v>234</v>
      </c>
      <c r="C67" s="169" t="s">
        <v>76</v>
      </c>
      <c r="D67" s="78" t="s">
        <v>4</v>
      </c>
      <c r="E67" s="78" t="s">
        <v>130</v>
      </c>
      <c r="F67" s="170" t="s">
        <v>77</v>
      </c>
      <c r="G67" s="78" t="s">
        <v>43</v>
      </c>
      <c r="H67" s="171">
        <v>6.71</v>
      </c>
      <c r="I67" s="172"/>
      <c r="J67" s="173"/>
      <c r="K67" s="173"/>
      <c r="L67" s="174"/>
    </row>
    <row r="68" spans="2:12" ht="18.75" thickBot="1" x14ac:dyDescent="0.3">
      <c r="B68" s="175" t="s">
        <v>183</v>
      </c>
      <c r="C68" s="176"/>
      <c r="D68" s="177"/>
      <c r="E68" s="177"/>
      <c r="F68" s="178"/>
      <c r="G68" s="179"/>
      <c r="H68" s="180"/>
      <c r="I68" s="181"/>
      <c r="J68" s="182" t="s">
        <v>184</v>
      </c>
      <c r="K68" s="183">
        <f>SUM(K53:K67)</f>
        <v>0</v>
      </c>
      <c r="L68" s="183">
        <f>SUM(L53:L67)</f>
        <v>0</v>
      </c>
    </row>
    <row r="69" spans="2:12" ht="18.75" thickBot="1" x14ac:dyDescent="0.3">
      <c r="B69" s="85">
        <v>6</v>
      </c>
      <c r="C69" s="86"/>
      <c r="D69" s="87"/>
      <c r="E69" s="87"/>
      <c r="F69" s="88" t="s">
        <v>40</v>
      </c>
      <c r="G69" s="89"/>
      <c r="H69" s="90"/>
      <c r="I69" s="91"/>
      <c r="J69" s="91"/>
      <c r="K69" s="92"/>
      <c r="L69" s="93"/>
    </row>
    <row r="70" spans="2:12" ht="18.75" thickBot="1" x14ac:dyDescent="0.3">
      <c r="B70" s="162" t="s">
        <v>215</v>
      </c>
      <c r="C70" s="163" t="s">
        <v>82</v>
      </c>
      <c r="D70" s="138" t="s">
        <v>4</v>
      </c>
      <c r="E70" s="138" t="s">
        <v>130</v>
      </c>
      <c r="F70" s="164" t="s">
        <v>40</v>
      </c>
      <c r="G70" s="138" t="s">
        <v>43</v>
      </c>
      <c r="H70" s="165">
        <v>204.39999999999998</v>
      </c>
      <c r="I70" s="166"/>
      <c r="J70" s="167"/>
      <c r="K70" s="167"/>
      <c r="L70" s="168"/>
    </row>
    <row r="71" spans="2:12" ht="18.75" thickBot="1" x14ac:dyDescent="0.3">
      <c r="B71" s="175" t="s">
        <v>216</v>
      </c>
      <c r="C71" s="176"/>
      <c r="D71" s="177"/>
      <c r="E71" s="177"/>
      <c r="F71" s="178"/>
      <c r="G71" s="179"/>
      <c r="H71" s="180"/>
      <c r="I71" s="181"/>
      <c r="J71" s="182" t="s">
        <v>184</v>
      </c>
      <c r="K71" s="183">
        <f>SUM(K70)</f>
        <v>0</v>
      </c>
      <c r="L71" s="183">
        <f>SUM(L70)</f>
        <v>0</v>
      </c>
    </row>
    <row r="72" spans="2:12" ht="18.75" thickBot="1" x14ac:dyDescent="0.3">
      <c r="B72" s="99"/>
      <c r="C72" s="100"/>
      <c r="D72" s="100"/>
      <c r="E72" s="100"/>
      <c r="F72" s="100"/>
      <c r="G72" s="100"/>
      <c r="H72" s="100"/>
      <c r="I72" s="100"/>
      <c r="J72" s="100"/>
      <c r="K72" s="100"/>
      <c r="L72" s="101"/>
    </row>
    <row r="73" spans="2:12" ht="18.75" thickBot="1" x14ac:dyDescent="0.3">
      <c r="B73" s="94" t="s">
        <v>217</v>
      </c>
      <c r="C73" s="95"/>
      <c r="D73" s="95"/>
      <c r="E73" s="95"/>
      <c r="F73" s="95"/>
      <c r="G73" s="95"/>
      <c r="H73" s="95"/>
      <c r="I73" s="96"/>
      <c r="J73" s="97"/>
      <c r="K73" s="98"/>
      <c r="L73" s="98"/>
    </row>
  </sheetData>
  <autoFilter ref="B7:L71"/>
  <mergeCells count="14">
    <mergeCell ref="C1:H1"/>
    <mergeCell ref="J1:L1"/>
    <mergeCell ref="C2:H2"/>
    <mergeCell ref="J2:L2"/>
    <mergeCell ref="G7:G8"/>
    <mergeCell ref="H7:H8"/>
    <mergeCell ref="B6:L6"/>
    <mergeCell ref="C3:H3"/>
    <mergeCell ref="B5:L5"/>
    <mergeCell ref="B7:B8"/>
    <mergeCell ref="C7:C8"/>
    <mergeCell ref="D7:D8"/>
    <mergeCell ref="E7:E8"/>
    <mergeCell ref="F7:F8"/>
  </mergeCells>
  <phoneticPr fontId="5" type="noConversion"/>
  <conditionalFormatting sqref="J7 H7">
    <cfRule type="cellIs" dxfId="1" priority="2" stopIfTrue="1" operator="equal">
      <formula>0</formula>
    </cfRule>
  </conditionalFormatting>
  <conditionalFormatting sqref="I7">
    <cfRule type="cellIs" dxfId="0" priority="1" stopIfTrue="1" operator="equal">
      <formula>0</formula>
    </cfRule>
  </conditionalFormatting>
  <pageMargins left="0.25" right="0.54015151515151516" top="1.2562500000000001" bottom="0.75" header="0.3" footer="0.3"/>
  <pageSetup paperSize="9" scale="40" fitToHeight="0" orientation="landscape" r:id="rId1"/>
  <headerFooter>
    <oddHeader>&amp;L&amp;G&amp;C&amp;"Arial,Negrito"&amp;14
&amp;24CÂMARA MUNICIPAL DE CACHOEIRA DA PRATA&amp;R&amp;G</oddHeader>
    <oddFooter xml:space="preserve">&amp;C&amp;"Arial,Negrito"Página &amp;P de &amp;N
PRAÇA CIRINO PEREIRA N°289 – CEP : 35765-000 – CACHOEIRA DA PRATA – MINAS GERAIS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tabSelected="1" zoomScaleNormal="100" zoomScaleSheetLayoutView="85" zoomScalePageLayoutView="85" workbookViewId="0">
      <selection activeCell="D32" sqref="D32"/>
    </sheetView>
  </sheetViews>
  <sheetFormatPr defaultRowHeight="14.25" x14ac:dyDescent="0.2"/>
  <cols>
    <col min="1" max="1" width="14" style="1" customWidth="1"/>
    <col min="2" max="2" width="34.140625" style="2" customWidth="1"/>
    <col min="3" max="3" width="21.140625" style="3" bestFit="1" customWidth="1"/>
    <col min="4" max="4" width="8" style="4" bestFit="1" customWidth="1"/>
    <col min="5" max="5" width="13.7109375" style="4" customWidth="1"/>
    <col min="6" max="6" width="18" style="5" customWidth="1"/>
    <col min="7" max="7" width="15.140625" style="5" customWidth="1"/>
    <col min="8" max="8" width="17.85546875" style="5" customWidth="1"/>
    <col min="9" max="9" width="9.140625" style="5"/>
    <col min="10" max="10" width="12" style="5" customWidth="1"/>
    <col min="11" max="11" width="12.42578125" style="5" bestFit="1" customWidth="1"/>
    <col min="12" max="246" width="9.140625" style="5"/>
    <col min="247" max="247" width="12.42578125" style="5" customWidth="1"/>
    <col min="248" max="248" width="30.5703125" style="5" customWidth="1"/>
    <col min="249" max="249" width="11.140625" style="5" customWidth="1"/>
    <col min="250" max="250" width="7.5703125" style="5" bestFit="1" customWidth="1"/>
    <col min="251" max="251" width="9.7109375" style="5" customWidth="1"/>
    <col min="252" max="257" width="11.140625" style="5" bestFit="1" customWidth="1"/>
    <col min="258" max="263" width="0" style="5" hidden="1" customWidth="1"/>
    <col min="264" max="264" width="11.42578125" style="5" customWidth="1"/>
    <col min="265" max="265" width="9.140625" style="5"/>
    <col min="266" max="266" width="12" style="5" customWidth="1"/>
    <col min="267" max="267" width="12.42578125" style="5" bestFit="1" customWidth="1"/>
    <col min="268" max="502" width="9.140625" style="5"/>
    <col min="503" max="503" width="12.42578125" style="5" customWidth="1"/>
    <col min="504" max="504" width="30.5703125" style="5" customWidth="1"/>
    <col min="505" max="505" width="11.140625" style="5" customWidth="1"/>
    <col min="506" max="506" width="7.5703125" style="5" bestFit="1" customWidth="1"/>
    <col min="507" max="507" width="9.7109375" style="5" customWidth="1"/>
    <col min="508" max="513" width="11.140625" style="5" bestFit="1" customWidth="1"/>
    <col min="514" max="519" width="0" style="5" hidden="1" customWidth="1"/>
    <col min="520" max="520" width="11.42578125" style="5" customWidth="1"/>
    <col min="521" max="521" width="9.140625" style="5"/>
    <col min="522" max="522" width="12" style="5" customWidth="1"/>
    <col min="523" max="523" width="12.42578125" style="5" bestFit="1" customWidth="1"/>
    <col min="524" max="758" width="9.140625" style="5"/>
    <col min="759" max="759" width="12.42578125" style="5" customWidth="1"/>
    <col min="760" max="760" width="30.5703125" style="5" customWidth="1"/>
    <col min="761" max="761" width="11.140625" style="5" customWidth="1"/>
    <col min="762" max="762" width="7.5703125" style="5" bestFit="1" customWidth="1"/>
    <col min="763" max="763" width="9.7109375" style="5" customWidth="1"/>
    <col min="764" max="769" width="11.140625" style="5" bestFit="1" customWidth="1"/>
    <col min="770" max="775" width="0" style="5" hidden="1" customWidth="1"/>
    <col min="776" max="776" width="11.42578125" style="5" customWidth="1"/>
    <col min="777" max="777" width="9.140625" style="5"/>
    <col min="778" max="778" width="12" style="5" customWidth="1"/>
    <col min="779" max="779" width="12.42578125" style="5" bestFit="1" customWidth="1"/>
    <col min="780" max="1014" width="9.140625" style="5"/>
    <col min="1015" max="1015" width="12.42578125" style="5" customWidth="1"/>
    <col min="1016" max="1016" width="30.5703125" style="5" customWidth="1"/>
    <col min="1017" max="1017" width="11.140625" style="5" customWidth="1"/>
    <col min="1018" max="1018" width="7.5703125" style="5" bestFit="1" customWidth="1"/>
    <col min="1019" max="1019" width="9.7109375" style="5" customWidth="1"/>
    <col min="1020" max="1025" width="11.140625" style="5" bestFit="1" customWidth="1"/>
    <col min="1026" max="1031" width="0" style="5" hidden="1" customWidth="1"/>
    <col min="1032" max="1032" width="11.42578125" style="5" customWidth="1"/>
    <col min="1033" max="1033" width="9.140625" style="5"/>
    <col min="1034" max="1034" width="12" style="5" customWidth="1"/>
    <col min="1035" max="1035" width="12.42578125" style="5" bestFit="1" customWidth="1"/>
    <col min="1036" max="1270" width="9.140625" style="5"/>
    <col min="1271" max="1271" width="12.42578125" style="5" customWidth="1"/>
    <col min="1272" max="1272" width="30.5703125" style="5" customWidth="1"/>
    <col min="1273" max="1273" width="11.140625" style="5" customWidth="1"/>
    <col min="1274" max="1274" width="7.5703125" style="5" bestFit="1" customWidth="1"/>
    <col min="1275" max="1275" width="9.7109375" style="5" customWidth="1"/>
    <col min="1276" max="1281" width="11.140625" style="5" bestFit="1" customWidth="1"/>
    <col min="1282" max="1287" width="0" style="5" hidden="1" customWidth="1"/>
    <col min="1288" max="1288" width="11.42578125" style="5" customWidth="1"/>
    <col min="1289" max="1289" width="9.140625" style="5"/>
    <col min="1290" max="1290" width="12" style="5" customWidth="1"/>
    <col min="1291" max="1291" width="12.42578125" style="5" bestFit="1" customWidth="1"/>
    <col min="1292" max="1526" width="9.140625" style="5"/>
    <col min="1527" max="1527" width="12.42578125" style="5" customWidth="1"/>
    <col min="1528" max="1528" width="30.5703125" style="5" customWidth="1"/>
    <col min="1529" max="1529" width="11.140625" style="5" customWidth="1"/>
    <col min="1530" max="1530" width="7.5703125" style="5" bestFit="1" customWidth="1"/>
    <col min="1531" max="1531" width="9.7109375" style="5" customWidth="1"/>
    <col min="1532" max="1537" width="11.140625" style="5" bestFit="1" customWidth="1"/>
    <col min="1538" max="1543" width="0" style="5" hidden="1" customWidth="1"/>
    <col min="1544" max="1544" width="11.42578125" style="5" customWidth="1"/>
    <col min="1545" max="1545" width="9.140625" style="5"/>
    <col min="1546" max="1546" width="12" style="5" customWidth="1"/>
    <col min="1547" max="1547" width="12.42578125" style="5" bestFit="1" customWidth="1"/>
    <col min="1548" max="1782" width="9.140625" style="5"/>
    <col min="1783" max="1783" width="12.42578125" style="5" customWidth="1"/>
    <col min="1784" max="1784" width="30.5703125" style="5" customWidth="1"/>
    <col min="1785" max="1785" width="11.140625" style="5" customWidth="1"/>
    <col min="1786" max="1786" width="7.5703125" style="5" bestFit="1" customWidth="1"/>
    <col min="1787" max="1787" width="9.7109375" style="5" customWidth="1"/>
    <col min="1788" max="1793" width="11.140625" style="5" bestFit="1" customWidth="1"/>
    <col min="1794" max="1799" width="0" style="5" hidden="1" customWidth="1"/>
    <col min="1800" max="1800" width="11.42578125" style="5" customWidth="1"/>
    <col min="1801" max="1801" width="9.140625" style="5"/>
    <col min="1802" max="1802" width="12" style="5" customWidth="1"/>
    <col min="1803" max="1803" width="12.42578125" style="5" bestFit="1" customWidth="1"/>
    <col min="1804" max="2038" width="9.140625" style="5"/>
    <col min="2039" max="2039" width="12.42578125" style="5" customWidth="1"/>
    <col min="2040" max="2040" width="30.5703125" style="5" customWidth="1"/>
    <col min="2041" max="2041" width="11.140625" style="5" customWidth="1"/>
    <col min="2042" max="2042" width="7.5703125" style="5" bestFit="1" customWidth="1"/>
    <col min="2043" max="2043" width="9.7109375" style="5" customWidth="1"/>
    <col min="2044" max="2049" width="11.140625" style="5" bestFit="1" customWidth="1"/>
    <col min="2050" max="2055" width="0" style="5" hidden="1" customWidth="1"/>
    <col min="2056" max="2056" width="11.42578125" style="5" customWidth="1"/>
    <col min="2057" max="2057" width="9.140625" style="5"/>
    <col min="2058" max="2058" width="12" style="5" customWidth="1"/>
    <col min="2059" max="2059" width="12.42578125" style="5" bestFit="1" customWidth="1"/>
    <col min="2060" max="2294" width="9.140625" style="5"/>
    <col min="2295" max="2295" width="12.42578125" style="5" customWidth="1"/>
    <col min="2296" max="2296" width="30.5703125" style="5" customWidth="1"/>
    <col min="2297" max="2297" width="11.140625" style="5" customWidth="1"/>
    <col min="2298" max="2298" width="7.5703125" style="5" bestFit="1" customWidth="1"/>
    <col min="2299" max="2299" width="9.7109375" style="5" customWidth="1"/>
    <col min="2300" max="2305" width="11.140625" style="5" bestFit="1" customWidth="1"/>
    <col min="2306" max="2311" width="0" style="5" hidden="1" customWidth="1"/>
    <col min="2312" max="2312" width="11.42578125" style="5" customWidth="1"/>
    <col min="2313" max="2313" width="9.140625" style="5"/>
    <col min="2314" max="2314" width="12" style="5" customWidth="1"/>
    <col min="2315" max="2315" width="12.42578125" style="5" bestFit="1" customWidth="1"/>
    <col min="2316" max="2550" width="9.140625" style="5"/>
    <col min="2551" max="2551" width="12.42578125" style="5" customWidth="1"/>
    <col min="2552" max="2552" width="30.5703125" style="5" customWidth="1"/>
    <col min="2553" max="2553" width="11.140625" style="5" customWidth="1"/>
    <col min="2554" max="2554" width="7.5703125" style="5" bestFit="1" customWidth="1"/>
    <col min="2555" max="2555" width="9.7109375" style="5" customWidth="1"/>
    <col min="2556" max="2561" width="11.140625" style="5" bestFit="1" customWidth="1"/>
    <col min="2562" max="2567" width="0" style="5" hidden="1" customWidth="1"/>
    <col min="2568" max="2568" width="11.42578125" style="5" customWidth="1"/>
    <col min="2569" max="2569" width="9.140625" style="5"/>
    <col min="2570" max="2570" width="12" style="5" customWidth="1"/>
    <col min="2571" max="2571" width="12.42578125" style="5" bestFit="1" customWidth="1"/>
    <col min="2572" max="2806" width="9.140625" style="5"/>
    <col min="2807" max="2807" width="12.42578125" style="5" customWidth="1"/>
    <col min="2808" max="2808" width="30.5703125" style="5" customWidth="1"/>
    <col min="2809" max="2809" width="11.140625" style="5" customWidth="1"/>
    <col min="2810" max="2810" width="7.5703125" style="5" bestFit="1" customWidth="1"/>
    <col min="2811" max="2811" width="9.7109375" style="5" customWidth="1"/>
    <col min="2812" max="2817" width="11.140625" style="5" bestFit="1" customWidth="1"/>
    <col min="2818" max="2823" width="0" style="5" hidden="1" customWidth="1"/>
    <col min="2824" max="2824" width="11.42578125" style="5" customWidth="1"/>
    <col min="2825" max="2825" width="9.140625" style="5"/>
    <col min="2826" max="2826" width="12" style="5" customWidth="1"/>
    <col min="2827" max="2827" width="12.42578125" style="5" bestFit="1" customWidth="1"/>
    <col min="2828" max="3062" width="9.140625" style="5"/>
    <col min="3063" max="3063" width="12.42578125" style="5" customWidth="1"/>
    <col min="3064" max="3064" width="30.5703125" style="5" customWidth="1"/>
    <col min="3065" max="3065" width="11.140625" style="5" customWidth="1"/>
    <col min="3066" max="3066" width="7.5703125" style="5" bestFit="1" customWidth="1"/>
    <col min="3067" max="3067" width="9.7109375" style="5" customWidth="1"/>
    <col min="3068" max="3073" width="11.140625" style="5" bestFit="1" customWidth="1"/>
    <col min="3074" max="3079" width="0" style="5" hidden="1" customWidth="1"/>
    <col min="3080" max="3080" width="11.42578125" style="5" customWidth="1"/>
    <col min="3081" max="3081" width="9.140625" style="5"/>
    <col min="3082" max="3082" width="12" style="5" customWidth="1"/>
    <col min="3083" max="3083" width="12.42578125" style="5" bestFit="1" customWidth="1"/>
    <col min="3084" max="3318" width="9.140625" style="5"/>
    <col min="3319" max="3319" width="12.42578125" style="5" customWidth="1"/>
    <col min="3320" max="3320" width="30.5703125" style="5" customWidth="1"/>
    <col min="3321" max="3321" width="11.140625" style="5" customWidth="1"/>
    <col min="3322" max="3322" width="7.5703125" style="5" bestFit="1" customWidth="1"/>
    <col min="3323" max="3323" width="9.7109375" style="5" customWidth="1"/>
    <col min="3324" max="3329" width="11.140625" style="5" bestFit="1" customWidth="1"/>
    <col min="3330" max="3335" width="0" style="5" hidden="1" customWidth="1"/>
    <col min="3336" max="3336" width="11.42578125" style="5" customWidth="1"/>
    <col min="3337" max="3337" width="9.140625" style="5"/>
    <col min="3338" max="3338" width="12" style="5" customWidth="1"/>
    <col min="3339" max="3339" width="12.42578125" style="5" bestFit="1" customWidth="1"/>
    <col min="3340" max="3574" width="9.140625" style="5"/>
    <col min="3575" max="3575" width="12.42578125" style="5" customWidth="1"/>
    <col min="3576" max="3576" width="30.5703125" style="5" customWidth="1"/>
    <col min="3577" max="3577" width="11.140625" style="5" customWidth="1"/>
    <col min="3578" max="3578" width="7.5703125" style="5" bestFit="1" customWidth="1"/>
    <col min="3579" max="3579" width="9.7109375" style="5" customWidth="1"/>
    <col min="3580" max="3585" width="11.140625" style="5" bestFit="1" customWidth="1"/>
    <col min="3586" max="3591" width="0" style="5" hidden="1" customWidth="1"/>
    <col min="3592" max="3592" width="11.42578125" style="5" customWidth="1"/>
    <col min="3593" max="3593" width="9.140625" style="5"/>
    <col min="3594" max="3594" width="12" style="5" customWidth="1"/>
    <col min="3595" max="3595" width="12.42578125" style="5" bestFit="1" customWidth="1"/>
    <col min="3596" max="3830" width="9.140625" style="5"/>
    <col min="3831" max="3831" width="12.42578125" style="5" customWidth="1"/>
    <col min="3832" max="3832" width="30.5703125" style="5" customWidth="1"/>
    <col min="3833" max="3833" width="11.140625" style="5" customWidth="1"/>
    <col min="3834" max="3834" width="7.5703125" style="5" bestFit="1" customWidth="1"/>
    <col min="3835" max="3835" width="9.7109375" style="5" customWidth="1"/>
    <col min="3836" max="3841" width="11.140625" style="5" bestFit="1" customWidth="1"/>
    <col min="3842" max="3847" width="0" style="5" hidden="1" customWidth="1"/>
    <col min="3848" max="3848" width="11.42578125" style="5" customWidth="1"/>
    <col min="3849" max="3849" width="9.140625" style="5"/>
    <col min="3850" max="3850" width="12" style="5" customWidth="1"/>
    <col min="3851" max="3851" width="12.42578125" style="5" bestFit="1" customWidth="1"/>
    <col min="3852" max="4086" width="9.140625" style="5"/>
    <col min="4087" max="4087" width="12.42578125" style="5" customWidth="1"/>
    <col min="4088" max="4088" width="30.5703125" style="5" customWidth="1"/>
    <col min="4089" max="4089" width="11.140625" style="5" customWidth="1"/>
    <col min="4090" max="4090" width="7.5703125" style="5" bestFit="1" customWidth="1"/>
    <col min="4091" max="4091" width="9.7109375" style="5" customWidth="1"/>
    <col min="4092" max="4097" width="11.140625" style="5" bestFit="1" customWidth="1"/>
    <col min="4098" max="4103" width="0" style="5" hidden="1" customWidth="1"/>
    <col min="4104" max="4104" width="11.42578125" style="5" customWidth="1"/>
    <col min="4105" max="4105" width="9.140625" style="5"/>
    <col min="4106" max="4106" width="12" style="5" customWidth="1"/>
    <col min="4107" max="4107" width="12.42578125" style="5" bestFit="1" customWidth="1"/>
    <col min="4108" max="4342" width="9.140625" style="5"/>
    <col min="4343" max="4343" width="12.42578125" style="5" customWidth="1"/>
    <col min="4344" max="4344" width="30.5703125" style="5" customWidth="1"/>
    <col min="4345" max="4345" width="11.140625" style="5" customWidth="1"/>
    <col min="4346" max="4346" width="7.5703125" style="5" bestFit="1" customWidth="1"/>
    <col min="4347" max="4347" width="9.7109375" style="5" customWidth="1"/>
    <col min="4348" max="4353" width="11.140625" style="5" bestFit="1" customWidth="1"/>
    <col min="4354" max="4359" width="0" style="5" hidden="1" customWidth="1"/>
    <col min="4360" max="4360" width="11.42578125" style="5" customWidth="1"/>
    <col min="4361" max="4361" width="9.140625" style="5"/>
    <col min="4362" max="4362" width="12" style="5" customWidth="1"/>
    <col min="4363" max="4363" width="12.42578125" style="5" bestFit="1" customWidth="1"/>
    <col min="4364" max="4598" width="9.140625" style="5"/>
    <col min="4599" max="4599" width="12.42578125" style="5" customWidth="1"/>
    <col min="4600" max="4600" width="30.5703125" style="5" customWidth="1"/>
    <col min="4601" max="4601" width="11.140625" style="5" customWidth="1"/>
    <col min="4602" max="4602" width="7.5703125" style="5" bestFit="1" customWidth="1"/>
    <col min="4603" max="4603" width="9.7109375" style="5" customWidth="1"/>
    <col min="4604" max="4609" width="11.140625" style="5" bestFit="1" customWidth="1"/>
    <col min="4610" max="4615" width="0" style="5" hidden="1" customWidth="1"/>
    <col min="4616" max="4616" width="11.42578125" style="5" customWidth="1"/>
    <col min="4617" max="4617" width="9.140625" style="5"/>
    <col min="4618" max="4618" width="12" style="5" customWidth="1"/>
    <col min="4619" max="4619" width="12.42578125" style="5" bestFit="1" customWidth="1"/>
    <col min="4620" max="4854" width="9.140625" style="5"/>
    <col min="4855" max="4855" width="12.42578125" style="5" customWidth="1"/>
    <col min="4856" max="4856" width="30.5703125" style="5" customWidth="1"/>
    <col min="4857" max="4857" width="11.140625" style="5" customWidth="1"/>
    <col min="4858" max="4858" width="7.5703125" style="5" bestFit="1" customWidth="1"/>
    <col min="4859" max="4859" width="9.7109375" style="5" customWidth="1"/>
    <col min="4860" max="4865" width="11.140625" style="5" bestFit="1" customWidth="1"/>
    <col min="4866" max="4871" width="0" style="5" hidden="1" customWidth="1"/>
    <col min="4872" max="4872" width="11.42578125" style="5" customWidth="1"/>
    <col min="4873" max="4873" width="9.140625" style="5"/>
    <col min="4874" max="4874" width="12" style="5" customWidth="1"/>
    <col min="4875" max="4875" width="12.42578125" style="5" bestFit="1" customWidth="1"/>
    <col min="4876" max="5110" width="9.140625" style="5"/>
    <col min="5111" max="5111" width="12.42578125" style="5" customWidth="1"/>
    <col min="5112" max="5112" width="30.5703125" style="5" customWidth="1"/>
    <col min="5113" max="5113" width="11.140625" style="5" customWidth="1"/>
    <col min="5114" max="5114" width="7.5703125" style="5" bestFit="1" customWidth="1"/>
    <col min="5115" max="5115" width="9.7109375" style="5" customWidth="1"/>
    <col min="5116" max="5121" width="11.140625" style="5" bestFit="1" customWidth="1"/>
    <col min="5122" max="5127" width="0" style="5" hidden="1" customWidth="1"/>
    <col min="5128" max="5128" width="11.42578125" style="5" customWidth="1"/>
    <col min="5129" max="5129" width="9.140625" style="5"/>
    <col min="5130" max="5130" width="12" style="5" customWidth="1"/>
    <col min="5131" max="5131" width="12.42578125" style="5" bestFit="1" customWidth="1"/>
    <col min="5132" max="5366" width="9.140625" style="5"/>
    <col min="5367" max="5367" width="12.42578125" style="5" customWidth="1"/>
    <col min="5368" max="5368" width="30.5703125" style="5" customWidth="1"/>
    <col min="5369" max="5369" width="11.140625" style="5" customWidth="1"/>
    <col min="5370" max="5370" width="7.5703125" style="5" bestFit="1" customWidth="1"/>
    <col min="5371" max="5371" width="9.7109375" style="5" customWidth="1"/>
    <col min="5372" max="5377" width="11.140625" style="5" bestFit="1" customWidth="1"/>
    <col min="5378" max="5383" width="0" style="5" hidden="1" customWidth="1"/>
    <col min="5384" max="5384" width="11.42578125" style="5" customWidth="1"/>
    <col min="5385" max="5385" width="9.140625" style="5"/>
    <col min="5386" max="5386" width="12" style="5" customWidth="1"/>
    <col min="5387" max="5387" width="12.42578125" style="5" bestFit="1" customWidth="1"/>
    <col min="5388" max="5622" width="9.140625" style="5"/>
    <col min="5623" max="5623" width="12.42578125" style="5" customWidth="1"/>
    <col min="5624" max="5624" width="30.5703125" style="5" customWidth="1"/>
    <col min="5625" max="5625" width="11.140625" style="5" customWidth="1"/>
    <col min="5626" max="5626" width="7.5703125" style="5" bestFit="1" customWidth="1"/>
    <col min="5627" max="5627" width="9.7109375" style="5" customWidth="1"/>
    <col min="5628" max="5633" width="11.140625" style="5" bestFit="1" customWidth="1"/>
    <col min="5634" max="5639" width="0" style="5" hidden="1" customWidth="1"/>
    <col min="5640" max="5640" width="11.42578125" style="5" customWidth="1"/>
    <col min="5641" max="5641" width="9.140625" style="5"/>
    <col min="5642" max="5642" width="12" style="5" customWidth="1"/>
    <col min="5643" max="5643" width="12.42578125" style="5" bestFit="1" customWidth="1"/>
    <col min="5644" max="5878" width="9.140625" style="5"/>
    <col min="5879" max="5879" width="12.42578125" style="5" customWidth="1"/>
    <col min="5880" max="5880" width="30.5703125" style="5" customWidth="1"/>
    <col min="5881" max="5881" width="11.140625" style="5" customWidth="1"/>
    <col min="5882" max="5882" width="7.5703125" style="5" bestFit="1" customWidth="1"/>
    <col min="5883" max="5883" width="9.7109375" style="5" customWidth="1"/>
    <col min="5884" max="5889" width="11.140625" style="5" bestFit="1" customWidth="1"/>
    <col min="5890" max="5895" width="0" style="5" hidden="1" customWidth="1"/>
    <col min="5896" max="5896" width="11.42578125" style="5" customWidth="1"/>
    <col min="5897" max="5897" width="9.140625" style="5"/>
    <col min="5898" max="5898" width="12" style="5" customWidth="1"/>
    <col min="5899" max="5899" width="12.42578125" style="5" bestFit="1" customWidth="1"/>
    <col min="5900" max="6134" width="9.140625" style="5"/>
    <col min="6135" max="6135" width="12.42578125" style="5" customWidth="1"/>
    <col min="6136" max="6136" width="30.5703125" style="5" customWidth="1"/>
    <col min="6137" max="6137" width="11.140625" style="5" customWidth="1"/>
    <col min="6138" max="6138" width="7.5703125" style="5" bestFit="1" customWidth="1"/>
    <col min="6139" max="6139" width="9.7109375" style="5" customWidth="1"/>
    <col min="6140" max="6145" width="11.140625" style="5" bestFit="1" customWidth="1"/>
    <col min="6146" max="6151" width="0" style="5" hidden="1" customWidth="1"/>
    <col min="6152" max="6152" width="11.42578125" style="5" customWidth="1"/>
    <col min="6153" max="6153" width="9.140625" style="5"/>
    <col min="6154" max="6154" width="12" style="5" customWidth="1"/>
    <col min="6155" max="6155" width="12.42578125" style="5" bestFit="1" customWidth="1"/>
    <col min="6156" max="6390" width="9.140625" style="5"/>
    <col min="6391" max="6391" width="12.42578125" style="5" customWidth="1"/>
    <col min="6392" max="6392" width="30.5703125" style="5" customWidth="1"/>
    <col min="6393" max="6393" width="11.140625" style="5" customWidth="1"/>
    <col min="6394" max="6394" width="7.5703125" style="5" bestFit="1" customWidth="1"/>
    <col min="6395" max="6395" width="9.7109375" style="5" customWidth="1"/>
    <col min="6396" max="6401" width="11.140625" style="5" bestFit="1" customWidth="1"/>
    <col min="6402" max="6407" width="0" style="5" hidden="1" customWidth="1"/>
    <col min="6408" max="6408" width="11.42578125" style="5" customWidth="1"/>
    <col min="6409" max="6409" width="9.140625" style="5"/>
    <col min="6410" max="6410" width="12" style="5" customWidth="1"/>
    <col min="6411" max="6411" width="12.42578125" style="5" bestFit="1" customWidth="1"/>
    <col min="6412" max="6646" width="9.140625" style="5"/>
    <col min="6647" max="6647" width="12.42578125" style="5" customWidth="1"/>
    <col min="6648" max="6648" width="30.5703125" style="5" customWidth="1"/>
    <col min="6649" max="6649" width="11.140625" style="5" customWidth="1"/>
    <col min="6650" max="6650" width="7.5703125" style="5" bestFit="1" customWidth="1"/>
    <col min="6651" max="6651" width="9.7109375" style="5" customWidth="1"/>
    <col min="6652" max="6657" width="11.140625" style="5" bestFit="1" customWidth="1"/>
    <col min="6658" max="6663" width="0" style="5" hidden="1" customWidth="1"/>
    <col min="6664" max="6664" width="11.42578125" style="5" customWidth="1"/>
    <col min="6665" max="6665" width="9.140625" style="5"/>
    <col min="6666" max="6666" width="12" style="5" customWidth="1"/>
    <col min="6667" max="6667" width="12.42578125" style="5" bestFit="1" customWidth="1"/>
    <col min="6668" max="6902" width="9.140625" style="5"/>
    <col min="6903" max="6903" width="12.42578125" style="5" customWidth="1"/>
    <col min="6904" max="6904" width="30.5703125" style="5" customWidth="1"/>
    <col min="6905" max="6905" width="11.140625" style="5" customWidth="1"/>
    <col min="6906" max="6906" width="7.5703125" style="5" bestFit="1" customWidth="1"/>
    <col min="6907" max="6907" width="9.7109375" style="5" customWidth="1"/>
    <col min="6908" max="6913" width="11.140625" style="5" bestFit="1" customWidth="1"/>
    <col min="6914" max="6919" width="0" style="5" hidden="1" customWidth="1"/>
    <col min="6920" max="6920" width="11.42578125" style="5" customWidth="1"/>
    <col min="6921" max="6921" width="9.140625" style="5"/>
    <col min="6922" max="6922" width="12" style="5" customWidth="1"/>
    <col min="6923" max="6923" width="12.42578125" style="5" bestFit="1" customWidth="1"/>
    <col min="6924" max="7158" width="9.140625" style="5"/>
    <col min="7159" max="7159" width="12.42578125" style="5" customWidth="1"/>
    <col min="7160" max="7160" width="30.5703125" style="5" customWidth="1"/>
    <col min="7161" max="7161" width="11.140625" style="5" customWidth="1"/>
    <col min="7162" max="7162" width="7.5703125" style="5" bestFit="1" customWidth="1"/>
    <col min="7163" max="7163" width="9.7109375" style="5" customWidth="1"/>
    <col min="7164" max="7169" width="11.140625" style="5" bestFit="1" customWidth="1"/>
    <col min="7170" max="7175" width="0" style="5" hidden="1" customWidth="1"/>
    <col min="7176" max="7176" width="11.42578125" style="5" customWidth="1"/>
    <col min="7177" max="7177" width="9.140625" style="5"/>
    <col min="7178" max="7178" width="12" style="5" customWidth="1"/>
    <col min="7179" max="7179" width="12.42578125" style="5" bestFit="1" customWidth="1"/>
    <col min="7180" max="7414" width="9.140625" style="5"/>
    <col min="7415" max="7415" width="12.42578125" style="5" customWidth="1"/>
    <col min="7416" max="7416" width="30.5703125" style="5" customWidth="1"/>
    <col min="7417" max="7417" width="11.140625" style="5" customWidth="1"/>
    <col min="7418" max="7418" width="7.5703125" style="5" bestFit="1" customWidth="1"/>
    <col min="7419" max="7419" width="9.7109375" style="5" customWidth="1"/>
    <col min="7420" max="7425" width="11.140625" style="5" bestFit="1" customWidth="1"/>
    <col min="7426" max="7431" width="0" style="5" hidden="1" customWidth="1"/>
    <col min="7432" max="7432" width="11.42578125" style="5" customWidth="1"/>
    <col min="7433" max="7433" width="9.140625" style="5"/>
    <col min="7434" max="7434" width="12" style="5" customWidth="1"/>
    <col min="7435" max="7435" width="12.42578125" style="5" bestFit="1" customWidth="1"/>
    <col min="7436" max="7670" width="9.140625" style="5"/>
    <col min="7671" max="7671" width="12.42578125" style="5" customWidth="1"/>
    <col min="7672" max="7672" width="30.5703125" style="5" customWidth="1"/>
    <col min="7673" max="7673" width="11.140625" style="5" customWidth="1"/>
    <col min="7674" max="7674" width="7.5703125" style="5" bestFit="1" customWidth="1"/>
    <col min="7675" max="7675" width="9.7109375" style="5" customWidth="1"/>
    <col min="7676" max="7681" width="11.140625" style="5" bestFit="1" customWidth="1"/>
    <col min="7682" max="7687" width="0" style="5" hidden="1" customWidth="1"/>
    <col min="7688" max="7688" width="11.42578125" style="5" customWidth="1"/>
    <col min="7689" max="7689" width="9.140625" style="5"/>
    <col min="7690" max="7690" width="12" style="5" customWidth="1"/>
    <col min="7691" max="7691" width="12.42578125" style="5" bestFit="1" customWidth="1"/>
    <col min="7692" max="7926" width="9.140625" style="5"/>
    <col min="7927" max="7927" width="12.42578125" style="5" customWidth="1"/>
    <col min="7928" max="7928" width="30.5703125" style="5" customWidth="1"/>
    <col min="7929" max="7929" width="11.140625" style="5" customWidth="1"/>
    <col min="7930" max="7930" width="7.5703125" style="5" bestFit="1" customWidth="1"/>
    <col min="7931" max="7931" width="9.7109375" style="5" customWidth="1"/>
    <col min="7932" max="7937" width="11.140625" style="5" bestFit="1" customWidth="1"/>
    <col min="7938" max="7943" width="0" style="5" hidden="1" customWidth="1"/>
    <col min="7944" max="7944" width="11.42578125" style="5" customWidth="1"/>
    <col min="7945" max="7945" width="9.140625" style="5"/>
    <col min="7946" max="7946" width="12" style="5" customWidth="1"/>
    <col min="7947" max="7947" width="12.42578125" style="5" bestFit="1" customWidth="1"/>
    <col min="7948" max="8182" width="9.140625" style="5"/>
    <col min="8183" max="8183" width="12.42578125" style="5" customWidth="1"/>
    <col min="8184" max="8184" width="30.5703125" style="5" customWidth="1"/>
    <col min="8185" max="8185" width="11.140625" style="5" customWidth="1"/>
    <col min="8186" max="8186" width="7.5703125" style="5" bestFit="1" customWidth="1"/>
    <col min="8187" max="8187" width="9.7109375" style="5" customWidth="1"/>
    <col min="8188" max="8193" width="11.140625" style="5" bestFit="1" customWidth="1"/>
    <col min="8194" max="8199" width="0" style="5" hidden="1" customWidth="1"/>
    <col min="8200" max="8200" width="11.42578125" style="5" customWidth="1"/>
    <col min="8201" max="8201" width="9.140625" style="5"/>
    <col min="8202" max="8202" width="12" style="5" customWidth="1"/>
    <col min="8203" max="8203" width="12.42578125" style="5" bestFit="1" customWidth="1"/>
    <col min="8204" max="8438" width="9.140625" style="5"/>
    <col min="8439" max="8439" width="12.42578125" style="5" customWidth="1"/>
    <col min="8440" max="8440" width="30.5703125" style="5" customWidth="1"/>
    <col min="8441" max="8441" width="11.140625" style="5" customWidth="1"/>
    <col min="8442" max="8442" width="7.5703125" style="5" bestFit="1" customWidth="1"/>
    <col min="8443" max="8443" width="9.7109375" style="5" customWidth="1"/>
    <col min="8444" max="8449" width="11.140625" style="5" bestFit="1" customWidth="1"/>
    <col min="8450" max="8455" width="0" style="5" hidden="1" customWidth="1"/>
    <col min="8456" max="8456" width="11.42578125" style="5" customWidth="1"/>
    <col min="8457" max="8457" width="9.140625" style="5"/>
    <col min="8458" max="8458" width="12" style="5" customWidth="1"/>
    <col min="8459" max="8459" width="12.42578125" style="5" bestFit="1" customWidth="1"/>
    <col min="8460" max="8694" width="9.140625" style="5"/>
    <col min="8695" max="8695" width="12.42578125" style="5" customWidth="1"/>
    <col min="8696" max="8696" width="30.5703125" style="5" customWidth="1"/>
    <col min="8697" max="8697" width="11.140625" style="5" customWidth="1"/>
    <col min="8698" max="8698" width="7.5703125" style="5" bestFit="1" customWidth="1"/>
    <col min="8699" max="8699" width="9.7109375" style="5" customWidth="1"/>
    <col min="8700" max="8705" width="11.140625" style="5" bestFit="1" customWidth="1"/>
    <col min="8706" max="8711" width="0" style="5" hidden="1" customWidth="1"/>
    <col min="8712" max="8712" width="11.42578125" style="5" customWidth="1"/>
    <col min="8713" max="8713" width="9.140625" style="5"/>
    <col min="8714" max="8714" width="12" style="5" customWidth="1"/>
    <col min="8715" max="8715" width="12.42578125" style="5" bestFit="1" customWidth="1"/>
    <col min="8716" max="8950" width="9.140625" style="5"/>
    <col min="8951" max="8951" width="12.42578125" style="5" customWidth="1"/>
    <col min="8952" max="8952" width="30.5703125" style="5" customWidth="1"/>
    <col min="8953" max="8953" width="11.140625" style="5" customWidth="1"/>
    <col min="8954" max="8954" width="7.5703125" style="5" bestFit="1" customWidth="1"/>
    <col min="8955" max="8955" width="9.7109375" style="5" customWidth="1"/>
    <col min="8956" max="8961" width="11.140625" style="5" bestFit="1" customWidth="1"/>
    <col min="8962" max="8967" width="0" style="5" hidden="1" customWidth="1"/>
    <col min="8968" max="8968" width="11.42578125" style="5" customWidth="1"/>
    <col min="8969" max="8969" width="9.140625" style="5"/>
    <col min="8970" max="8970" width="12" style="5" customWidth="1"/>
    <col min="8971" max="8971" width="12.42578125" style="5" bestFit="1" customWidth="1"/>
    <col min="8972" max="9206" width="9.140625" style="5"/>
    <col min="9207" max="9207" width="12.42578125" style="5" customWidth="1"/>
    <col min="9208" max="9208" width="30.5703125" style="5" customWidth="1"/>
    <col min="9209" max="9209" width="11.140625" style="5" customWidth="1"/>
    <col min="9210" max="9210" width="7.5703125" style="5" bestFit="1" customWidth="1"/>
    <col min="9211" max="9211" width="9.7109375" style="5" customWidth="1"/>
    <col min="9212" max="9217" width="11.140625" style="5" bestFit="1" customWidth="1"/>
    <col min="9218" max="9223" width="0" style="5" hidden="1" customWidth="1"/>
    <col min="9224" max="9224" width="11.42578125" style="5" customWidth="1"/>
    <col min="9225" max="9225" width="9.140625" style="5"/>
    <col min="9226" max="9226" width="12" style="5" customWidth="1"/>
    <col min="9227" max="9227" width="12.42578125" style="5" bestFit="1" customWidth="1"/>
    <col min="9228" max="9462" width="9.140625" style="5"/>
    <col min="9463" max="9463" width="12.42578125" style="5" customWidth="1"/>
    <col min="9464" max="9464" width="30.5703125" style="5" customWidth="1"/>
    <col min="9465" max="9465" width="11.140625" style="5" customWidth="1"/>
    <col min="9466" max="9466" width="7.5703125" style="5" bestFit="1" customWidth="1"/>
    <col min="9467" max="9467" width="9.7109375" style="5" customWidth="1"/>
    <col min="9468" max="9473" width="11.140625" style="5" bestFit="1" customWidth="1"/>
    <col min="9474" max="9479" width="0" style="5" hidden="1" customWidth="1"/>
    <col min="9480" max="9480" width="11.42578125" style="5" customWidth="1"/>
    <col min="9481" max="9481" width="9.140625" style="5"/>
    <col min="9482" max="9482" width="12" style="5" customWidth="1"/>
    <col min="9483" max="9483" width="12.42578125" style="5" bestFit="1" customWidth="1"/>
    <col min="9484" max="9718" width="9.140625" style="5"/>
    <col min="9719" max="9719" width="12.42578125" style="5" customWidth="1"/>
    <col min="9720" max="9720" width="30.5703125" style="5" customWidth="1"/>
    <col min="9721" max="9721" width="11.140625" style="5" customWidth="1"/>
    <col min="9722" max="9722" width="7.5703125" style="5" bestFit="1" customWidth="1"/>
    <col min="9723" max="9723" width="9.7109375" style="5" customWidth="1"/>
    <col min="9724" max="9729" width="11.140625" style="5" bestFit="1" customWidth="1"/>
    <col min="9730" max="9735" width="0" style="5" hidden="1" customWidth="1"/>
    <col min="9736" max="9736" width="11.42578125" style="5" customWidth="1"/>
    <col min="9737" max="9737" width="9.140625" style="5"/>
    <col min="9738" max="9738" width="12" style="5" customWidth="1"/>
    <col min="9739" max="9739" width="12.42578125" style="5" bestFit="1" customWidth="1"/>
    <col min="9740" max="9974" width="9.140625" style="5"/>
    <col min="9975" max="9975" width="12.42578125" style="5" customWidth="1"/>
    <col min="9976" max="9976" width="30.5703125" style="5" customWidth="1"/>
    <col min="9977" max="9977" width="11.140625" style="5" customWidth="1"/>
    <col min="9978" max="9978" width="7.5703125" style="5" bestFit="1" customWidth="1"/>
    <col min="9979" max="9979" width="9.7109375" style="5" customWidth="1"/>
    <col min="9980" max="9985" width="11.140625" style="5" bestFit="1" customWidth="1"/>
    <col min="9986" max="9991" width="0" style="5" hidden="1" customWidth="1"/>
    <col min="9992" max="9992" width="11.42578125" style="5" customWidth="1"/>
    <col min="9993" max="9993" width="9.140625" style="5"/>
    <col min="9994" max="9994" width="12" style="5" customWidth="1"/>
    <col min="9995" max="9995" width="12.42578125" style="5" bestFit="1" customWidth="1"/>
    <col min="9996" max="10230" width="9.140625" style="5"/>
    <col min="10231" max="10231" width="12.42578125" style="5" customWidth="1"/>
    <col min="10232" max="10232" width="30.5703125" style="5" customWidth="1"/>
    <col min="10233" max="10233" width="11.140625" style="5" customWidth="1"/>
    <col min="10234" max="10234" width="7.5703125" style="5" bestFit="1" customWidth="1"/>
    <col min="10235" max="10235" width="9.7109375" style="5" customWidth="1"/>
    <col min="10236" max="10241" width="11.140625" style="5" bestFit="1" customWidth="1"/>
    <col min="10242" max="10247" width="0" style="5" hidden="1" customWidth="1"/>
    <col min="10248" max="10248" width="11.42578125" style="5" customWidth="1"/>
    <col min="10249" max="10249" width="9.140625" style="5"/>
    <col min="10250" max="10250" width="12" style="5" customWidth="1"/>
    <col min="10251" max="10251" width="12.42578125" style="5" bestFit="1" customWidth="1"/>
    <col min="10252" max="10486" width="9.140625" style="5"/>
    <col min="10487" max="10487" width="12.42578125" style="5" customWidth="1"/>
    <col min="10488" max="10488" width="30.5703125" style="5" customWidth="1"/>
    <col min="10489" max="10489" width="11.140625" style="5" customWidth="1"/>
    <col min="10490" max="10490" width="7.5703125" style="5" bestFit="1" customWidth="1"/>
    <col min="10491" max="10491" width="9.7109375" style="5" customWidth="1"/>
    <col min="10492" max="10497" width="11.140625" style="5" bestFit="1" customWidth="1"/>
    <col min="10498" max="10503" width="0" style="5" hidden="1" customWidth="1"/>
    <col min="10504" max="10504" width="11.42578125" style="5" customWidth="1"/>
    <col min="10505" max="10505" width="9.140625" style="5"/>
    <col min="10506" max="10506" width="12" style="5" customWidth="1"/>
    <col min="10507" max="10507" width="12.42578125" style="5" bestFit="1" customWidth="1"/>
    <col min="10508" max="10742" width="9.140625" style="5"/>
    <col min="10743" max="10743" width="12.42578125" style="5" customWidth="1"/>
    <col min="10744" max="10744" width="30.5703125" style="5" customWidth="1"/>
    <col min="10745" max="10745" width="11.140625" style="5" customWidth="1"/>
    <col min="10746" max="10746" width="7.5703125" style="5" bestFit="1" customWidth="1"/>
    <col min="10747" max="10747" width="9.7109375" style="5" customWidth="1"/>
    <col min="10748" max="10753" width="11.140625" style="5" bestFit="1" customWidth="1"/>
    <col min="10754" max="10759" width="0" style="5" hidden="1" customWidth="1"/>
    <col min="10760" max="10760" width="11.42578125" style="5" customWidth="1"/>
    <col min="10761" max="10761" width="9.140625" style="5"/>
    <col min="10762" max="10762" width="12" style="5" customWidth="1"/>
    <col min="10763" max="10763" width="12.42578125" style="5" bestFit="1" customWidth="1"/>
    <col min="10764" max="10998" width="9.140625" style="5"/>
    <col min="10999" max="10999" width="12.42578125" style="5" customWidth="1"/>
    <col min="11000" max="11000" width="30.5703125" style="5" customWidth="1"/>
    <col min="11001" max="11001" width="11.140625" style="5" customWidth="1"/>
    <col min="11002" max="11002" width="7.5703125" style="5" bestFit="1" customWidth="1"/>
    <col min="11003" max="11003" width="9.7109375" style="5" customWidth="1"/>
    <col min="11004" max="11009" width="11.140625" style="5" bestFit="1" customWidth="1"/>
    <col min="11010" max="11015" width="0" style="5" hidden="1" customWidth="1"/>
    <col min="11016" max="11016" width="11.42578125" style="5" customWidth="1"/>
    <col min="11017" max="11017" width="9.140625" style="5"/>
    <col min="11018" max="11018" width="12" style="5" customWidth="1"/>
    <col min="11019" max="11019" width="12.42578125" style="5" bestFit="1" customWidth="1"/>
    <col min="11020" max="11254" width="9.140625" style="5"/>
    <col min="11255" max="11255" width="12.42578125" style="5" customWidth="1"/>
    <col min="11256" max="11256" width="30.5703125" style="5" customWidth="1"/>
    <col min="11257" max="11257" width="11.140625" style="5" customWidth="1"/>
    <col min="11258" max="11258" width="7.5703125" style="5" bestFit="1" customWidth="1"/>
    <col min="11259" max="11259" width="9.7109375" style="5" customWidth="1"/>
    <col min="11260" max="11265" width="11.140625" style="5" bestFit="1" customWidth="1"/>
    <col min="11266" max="11271" width="0" style="5" hidden="1" customWidth="1"/>
    <col min="11272" max="11272" width="11.42578125" style="5" customWidth="1"/>
    <col min="11273" max="11273" width="9.140625" style="5"/>
    <col min="11274" max="11274" width="12" style="5" customWidth="1"/>
    <col min="11275" max="11275" width="12.42578125" style="5" bestFit="1" customWidth="1"/>
    <col min="11276" max="11510" width="9.140625" style="5"/>
    <col min="11511" max="11511" width="12.42578125" style="5" customWidth="1"/>
    <col min="11512" max="11512" width="30.5703125" style="5" customWidth="1"/>
    <col min="11513" max="11513" width="11.140625" style="5" customWidth="1"/>
    <col min="11514" max="11514" width="7.5703125" style="5" bestFit="1" customWidth="1"/>
    <col min="11515" max="11515" width="9.7109375" style="5" customWidth="1"/>
    <col min="11516" max="11521" width="11.140625" style="5" bestFit="1" customWidth="1"/>
    <col min="11522" max="11527" width="0" style="5" hidden="1" customWidth="1"/>
    <col min="11528" max="11528" width="11.42578125" style="5" customWidth="1"/>
    <col min="11529" max="11529" width="9.140625" style="5"/>
    <col min="11530" max="11530" width="12" style="5" customWidth="1"/>
    <col min="11531" max="11531" width="12.42578125" style="5" bestFit="1" customWidth="1"/>
    <col min="11532" max="11766" width="9.140625" style="5"/>
    <col min="11767" max="11767" width="12.42578125" style="5" customWidth="1"/>
    <col min="11768" max="11768" width="30.5703125" style="5" customWidth="1"/>
    <col min="11769" max="11769" width="11.140625" style="5" customWidth="1"/>
    <col min="11770" max="11770" width="7.5703125" style="5" bestFit="1" customWidth="1"/>
    <col min="11771" max="11771" width="9.7109375" style="5" customWidth="1"/>
    <col min="11772" max="11777" width="11.140625" style="5" bestFit="1" customWidth="1"/>
    <col min="11778" max="11783" width="0" style="5" hidden="1" customWidth="1"/>
    <col min="11784" max="11784" width="11.42578125" style="5" customWidth="1"/>
    <col min="11785" max="11785" width="9.140625" style="5"/>
    <col min="11786" max="11786" width="12" style="5" customWidth="1"/>
    <col min="11787" max="11787" width="12.42578125" style="5" bestFit="1" customWidth="1"/>
    <col min="11788" max="12022" width="9.140625" style="5"/>
    <col min="12023" max="12023" width="12.42578125" style="5" customWidth="1"/>
    <col min="12024" max="12024" width="30.5703125" style="5" customWidth="1"/>
    <col min="12025" max="12025" width="11.140625" style="5" customWidth="1"/>
    <col min="12026" max="12026" width="7.5703125" style="5" bestFit="1" customWidth="1"/>
    <col min="12027" max="12027" width="9.7109375" style="5" customWidth="1"/>
    <col min="12028" max="12033" width="11.140625" style="5" bestFit="1" customWidth="1"/>
    <col min="12034" max="12039" width="0" style="5" hidden="1" customWidth="1"/>
    <col min="12040" max="12040" width="11.42578125" style="5" customWidth="1"/>
    <col min="12041" max="12041" width="9.140625" style="5"/>
    <col min="12042" max="12042" width="12" style="5" customWidth="1"/>
    <col min="12043" max="12043" width="12.42578125" style="5" bestFit="1" customWidth="1"/>
    <col min="12044" max="12278" width="9.140625" style="5"/>
    <col min="12279" max="12279" width="12.42578125" style="5" customWidth="1"/>
    <col min="12280" max="12280" width="30.5703125" style="5" customWidth="1"/>
    <col min="12281" max="12281" width="11.140625" style="5" customWidth="1"/>
    <col min="12282" max="12282" width="7.5703125" style="5" bestFit="1" customWidth="1"/>
    <col min="12283" max="12283" width="9.7109375" style="5" customWidth="1"/>
    <col min="12284" max="12289" width="11.140625" style="5" bestFit="1" customWidth="1"/>
    <col min="12290" max="12295" width="0" style="5" hidden="1" customWidth="1"/>
    <col min="12296" max="12296" width="11.42578125" style="5" customWidth="1"/>
    <col min="12297" max="12297" width="9.140625" style="5"/>
    <col min="12298" max="12298" width="12" style="5" customWidth="1"/>
    <col min="12299" max="12299" width="12.42578125" style="5" bestFit="1" customWidth="1"/>
    <col min="12300" max="12534" width="9.140625" style="5"/>
    <col min="12535" max="12535" width="12.42578125" style="5" customWidth="1"/>
    <col min="12536" max="12536" width="30.5703125" style="5" customWidth="1"/>
    <col min="12537" max="12537" width="11.140625" style="5" customWidth="1"/>
    <col min="12538" max="12538" width="7.5703125" style="5" bestFit="1" customWidth="1"/>
    <col min="12539" max="12539" width="9.7109375" style="5" customWidth="1"/>
    <col min="12540" max="12545" width="11.140625" style="5" bestFit="1" customWidth="1"/>
    <col min="12546" max="12551" width="0" style="5" hidden="1" customWidth="1"/>
    <col min="12552" max="12552" width="11.42578125" style="5" customWidth="1"/>
    <col min="12553" max="12553" width="9.140625" style="5"/>
    <col min="12554" max="12554" width="12" style="5" customWidth="1"/>
    <col min="12555" max="12555" width="12.42578125" style="5" bestFit="1" customWidth="1"/>
    <col min="12556" max="12790" width="9.140625" style="5"/>
    <col min="12791" max="12791" width="12.42578125" style="5" customWidth="1"/>
    <col min="12792" max="12792" width="30.5703125" style="5" customWidth="1"/>
    <col min="12793" max="12793" width="11.140625" style="5" customWidth="1"/>
    <col min="12794" max="12794" width="7.5703125" style="5" bestFit="1" customWidth="1"/>
    <col min="12795" max="12795" width="9.7109375" style="5" customWidth="1"/>
    <col min="12796" max="12801" width="11.140625" style="5" bestFit="1" customWidth="1"/>
    <col min="12802" max="12807" width="0" style="5" hidden="1" customWidth="1"/>
    <col min="12808" max="12808" width="11.42578125" style="5" customWidth="1"/>
    <col min="12809" max="12809" width="9.140625" style="5"/>
    <col min="12810" max="12810" width="12" style="5" customWidth="1"/>
    <col min="12811" max="12811" width="12.42578125" style="5" bestFit="1" customWidth="1"/>
    <col min="12812" max="13046" width="9.140625" style="5"/>
    <col min="13047" max="13047" width="12.42578125" style="5" customWidth="1"/>
    <col min="13048" max="13048" width="30.5703125" style="5" customWidth="1"/>
    <col min="13049" max="13049" width="11.140625" style="5" customWidth="1"/>
    <col min="13050" max="13050" width="7.5703125" style="5" bestFit="1" customWidth="1"/>
    <col min="13051" max="13051" width="9.7109375" style="5" customWidth="1"/>
    <col min="13052" max="13057" width="11.140625" style="5" bestFit="1" customWidth="1"/>
    <col min="13058" max="13063" width="0" style="5" hidden="1" customWidth="1"/>
    <col min="13064" max="13064" width="11.42578125" style="5" customWidth="1"/>
    <col min="13065" max="13065" width="9.140625" style="5"/>
    <col min="13066" max="13066" width="12" style="5" customWidth="1"/>
    <col min="13067" max="13067" width="12.42578125" style="5" bestFit="1" customWidth="1"/>
    <col min="13068" max="13302" width="9.140625" style="5"/>
    <col min="13303" max="13303" width="12.42578125" style="5" customWidth="1"/>
    <col min="13304" max="13304" width="30.5703125" style="5" customWidth="1"/>
    <col min="13305" max="13305" width="11.140625" style="5" customWidth="1"/>
    <col min="13306" max="13306" width="7.5703125" style="5" bestFit="1" customWidth="1"/>
    <col min="13307" max="13307" width="9.7109375" style="5" customWidth="1"/>
    <col min="13308" max="13313" width="11.140625" style="5" bestFit="1" customWidth="1"/>
    <col min="13314" max="13319" width="0" style="5" hidden="1" customWidth="1"/>
    <col min="13320" max="13320" width="11.42578125" style="5" customWidth="1"/>
    <col min="13321" max="13321" width="9.140625" style="5"/>
    <col min="13322" max="13322" width="12" style="5" customWidth="1"/>
    <col min="13323" max="13323" width="12.42578125" style="5" bestFit="1" customWidth="1"/>
    <col min="13324" max="13558" width="9.140625" style="5"/>
    <col min="13559" max="13559" width="12.42578125" style="5" customWidth="1"/>
    <col min="13560" max="13560" width="30.5703125" style="5" customWidth="1"/>
    <col min="13561" max="13561" width="11.140625" style="5" customWidth="1"/>
    <col min="13562" max="13562" width="7.5703125" style="5" bestFit="1" customWidth="1"/>
    <col min="13563" max="13563" width="9.7109375" style="5" customWidth="1"/>
    <col min="13564" max="13569" width="11.140625" style="5" bestFit="1" customWidth="1"/>
    <col min="13570" max="13575" width="0" style="5" hidden="1" customWidth="1"/>
    <col min="13576" max="13576" width="11.42578125" style="5" customWidth="1"/>
    <col min="13577" max="13577" width="9.140625" style="5"/>
    <col min="13578" max="13578" width="12" style="5" customWidth="1"/>
    <col min="13579" max="13579" width="12.42578125" style="5" bestFit="1" customWidth="1"/>
    <col min="13580" max="13814" width="9.140625" style="5"/>
    <col min="13815" max="13815" width="12.42578125" style="5" customWidth="1"/>
    <col min="13816" max="13816" width="30.5703125" style="5" customWidth="1"/>
    <col min="13817" max="13817" width="11.140625" style="5" customWidth="1"/>
    <col min="13818" max="13818" width="7.5703125" style="5" bestFit="1" customWidth="1"/>
    <col min="13819" max="13819" width="9.7109375" style="5" customWidth="1"/>
    <col min="13820" max="13825" width="11.140625" style="5" bestFit="1" customWidth="1"/>
    <col min="13826" max="13831" width="0" style="5" hidden="1" customWidth="1"/>
    <col min="13832" max="13832" width="11.42578125" style="5" customWidth="1"/>
    <col min="13833" max="13833" width="9.140625" style="5"/>
    <col min="13834" max="13834" width="12" style="5" customWidth="1"/>
    <col min="13835" max="13835" width="12.42578125" style="5" bestFit="1" customWidth="1"/>
    <col min="13836" max="14070" width="9.140625" style="5"/>
    <col min="14071" max="14071" width="12.42578125" style="5" customWidth="1"/>
    <col min="14072" max="14072" width="30.5703125" style="5" customWidth="1"/>
    <col min="14073" max="14073" width="11.140625" style="5" customWidth="1"/>
    <col min="14074" max="14074" width="7.5703125" style="5" bestFit="1" customWidth="1"/>
    <col min="14075" max="14075" width="9.7109375" style="5" customWidth="1"/>
    <col min="14076" max="14081" width="11.140625" style="5" bestFit="1" customWidth="1"/>
    <col min="14082" max="14087" width="0" style="5" hidden="1" customWidth="1"/>
    <col min="14088" max="14088" width="11.42578125" style="5" customWidth="1"/>
    <col min="14089" max="14089" width="9.140625" style="5"/>
    <col min="14090" max="14090" width="12" style="5" customWidth="1"/>
    <col min="14091" max="14091" width="12.42578125" style="5" bestFit="1" customWidth="1"/>
    <col min="14092" max="14326" width="9.140625" style="5"/>
    <col min="14327" max="14327" width="12.42578125" style="5" customWidth="1"/>
    <col min="14328" max="14328" width="30.5703125" style="5" customWidth="1"/>
    <col min="14329" max="14329" width="11.140625" style="5" customWidth="1"/>
    <col min="14330" max="14330" width="7.5703125" style="5" bestFit="1" customWidth="1"/>
    <col min="14331" max="14331" width="9.7109375" style="5" customWidth="1"/>
    <col min="14332" max="14337" width="11.140625" style="5" bestFit="1" customWidth="1"/>
    <col min="14338" max="14343" width="0" style="5" hidden="1" customWidth="1"/>
    <col min="14344" max="14344" width="11.42578125" style="5" customWidth="1"/>
    <col min="14345" max="14345" width="9.140625" style="5"/>
    <col min="14346" max="14346" width="12" style="5" customWidth="1"/>
    <col min="14347" max="14347" width="12.42578125" style="5" bestFit="1" customWidth="1"/>
    <col min="14348" max="14582" width="9.140625" style="5"/>
    <col min="14583" max="14583" width="12.42578125" style="5" customWidth="1"/>
    <col min="14584" max="14584" width="30.5703125" style="5" customWidth="1"/>
    <col min="14585" max="14585" width="11.140625" style="5" customWidth="1"/>
    <col min="14586" max="14586" width="7.5703125" style="5" bestFit="1" customWidth="1"/>
    <col min="14587" max="14587" width="9.7109375" style="5" customWidth="1"/>
    <col min="14588" max="14593" width="11.140625" style="5" bestFit="1" customWidth="1"/>
    <col min="14594" max="14599" width="0" style="5" hidden="1" customWidth="1"/>
    <col min="14600" max="14600" width="11.42578125" style="5" customWidth="1"/>
    <col min="14601" max="14601" width="9.140625" style="5"/>
    <col min="14602" max="14602" width="12" style="5" customWidth="1"/>
    <col min="14603" max="14603" width="12.42578125" style="5" bestFit="1" customWidth="1"/>
    <col min="14604" max="14838" width="9.140625" style="5"/>
    <col min="14839" max="14839" width="12.42578125" style="5" customWidth="1"/>
    <col min="14840" max="14840" width="30.5703125" style="5" customWidth="1"/>
    <col min="14841" max="14841" width="11.140625" style="5" customWidth="1"/>
    <col min="14842" max="14842" width="7.5703125" style="5" bestFit="1" customWidth="1"/>
    <col min="14843" max="14843" width="9.7109375" style="5" customWidth="1"/>
    <col min="14844" max="14849" width="11.140625" style="5" bestFit="1" customWidth="1"/>
    <col min="14850" max="14855" width="0" style="5" hidden="1" customWidth="1"/>
    <col min="14856" max="14856" width="11.42578125" style="5" customWidth="1"/>
    <col min="14857" max="14857" width="9.140625" style="5"/>
    <col min="14858" max="14858" width="12" style="5" customWidth="1"/>
    <col min="14859" max="14859" width="12.42578125" style="5" bestFit="1" customWidth="1"/>
    <col min="14860" max="15094" width="9.140625" style="5"/>
    <col min="15095" max="15095" width="12.42578125" style="5" customWidth="1"/>
    <col min="15096" max="15096" width="30.5703125" style="5" customWidth="1"/>
    <col min="15097" max="15097" width="11.140625" style="5" customWidth="1"/>
    <col min="15098" max="15098" width="7.5703125" style="5" bestFit="1" customWidth="1"/>
    <col min="15099" max="15099" width="9.7109375" style="5" customWidth="1"/>
    <col min="15100" max="15105" width="11.140625" style="5" bestFit="1" customWidth="1"/>
    <col min="15106" max="15111" width="0" style="5" hidden="1" customWidth="1"/>
    <col min="15112" max="15112" width="11.42578125" style="5" customWidth="1"/>
    <col min="15113" max="15113" width="9.140625" style="5"/>
    <col min="15114" max="15114" width="12" style="5" customWidth="1"/>
    <col min="15115" max="15115" width="12.42578125" style="5" bestFit="1" customWidth="1"/>
    <col min="15116" max="15350" width="9.140625" style="5"/>
    <col min="15351" max="15351" width="12.42578125" style="5" customWidth="1"/>
    <col min="15352" max="15352" width="30.5703125" style="5" customWidth="1"/>
    <col min="15353" max="15353" width="11.140625" style="5" customWidth="1"/>
    <col min="15354" max="15354" width="7.5703125" style="5" bestFit="1" customWidth="1"/>
    <col min="15355" max="15355" width="9.7109375" style="5" customWidth="1"/>
    <col min="15356" max="15361" width="11.140625" style="5" bestFit="1" customWidth="1"/>
    <col min="15362" max="15367" width="0" style="5" hidden="1" customWidth="1"/>
    <col min="15368" max="15368" width="11.42578125" style="5" customWidth="1"/>
    <col min="15369" max="15369" width="9.140625" style="5"/>
    <col min="15370" max="15370" width="12" style="5" customWidth="1"/>
    <col min="15371" max="15371" width="12.42578125" style="5" bestFit="1" customWidth="1"/>
    <col min="15372" max="15606" width="9.140625" style="5"/>
    <col min="15607" max="15607" width="12.42578125" style="5" customWidth="1"/>
    <col min="15608" max="15608" width="30.5703125" style="5" customWidth="1"/>
    <col min="15609" max="15609" width="11.140625" style="5" customWidth="1"/>
    <col min="15610" max="15610" width="7.5703125" style="5" bestFit="1" customWidth="1"/>
    <col min="15611" max="15611" width="9.7109375" style="5" customWidth="1"/>
    <col min="15612" max="15617" width="11.140625" style="5" bestFit="1" customWidth="1"/>
    <col min="15618" max="15623" width="0" style="5" hidden="1" customWidth="1"/>
    <col min="15624" max="15624" width="11.42578125" style="5" customWidth="1"/>
    <col min="15625" max="15625" width="9.140625" style="5"/>
    <col min="15626" max="15626" width="12" style="5" customWidth="1"/>
    <col min="15627" max="15627" width="12.42578125" style="5" bestFit="1" customWidth="1"/>
    <col min="15628" max="15862" width="9.140625" style="5"/>
    <col min="15863" max="15863" width="12.42578125" style="5" customWidth="1"/>
    <col min="15864" max="15864" width="30.5703125" style="5" customWidth="1"/>
    <col min="15865" max="15865" width="11.140625" style="5" customWidth="1"/>
    <col min="15866" max="15866" width="7.5703125" style="5" bestFit="1" customWidth="1"/>
    <col min="15867" max="15867" width="9.7109375" style="5" customWidth="1"/>
    <col min="15868" max="15873" width="11.140625" style="5" bestFit="1" customWidth="1"/>
    <col min="15874" max="15879" width="0" style="5" hidden="1" customWidth="1"/>
    <col min="15880" max="15880" width="11.42578125" style="5" customWidth="1"/>
    <col min="15881" max="15881" width="9.140625" style="5"/>
    <col min="15882" max="15882" width="12" style="5" customWidth="1"/>
    <col min="15883" max="15883" width="12.42578125" style="5" bestFit="1" customWidth="1"/>
    <col min="15884" max="16118" width="9.140625" style="5"/>
    <col min="16119" max="16119" width="12.42578125" style="5" customWidth="1"/>
    <col min="16120" max="16120" width="30.5703125" style="5" customWidth="1"/>
    <col min="16121" max="16121" width="11.140625" style="5" customWidth="1"/>
    <col min="16122" max="16122" width="7.5703125" style="5" bestFit="1" customWidth="1"/>
    <col min="16123" max="16123" width="9.7109375" style="5" customWidth="1"/>
    <col min="16124" max="16129" width="11.140625" style="5" bestFit="1" customWidth="1"/>
    <col min="16130" max="16135" width="0" style="5" hidden="1" customWidth="1"/>
    <col min="16136" max="16136" width="11.42578125" style="5" customWidth="1"/>
    <col min="16137" max="16137" width="9.140625" style="5"/>
    <col min="16138" max="16138" width="12" style="5" customWidth="1"/>
    <col min="16139" max="16139" width="12.42578125" style="5" bestFit="1" customWidth="1"/>
    <col min="16140" max="16384" width="9.140625" style="5"/>
  </cols>
  <sheetData>
    <row r="1" spans="1:10" ht="18.75" thickBot="1" x14ac:dyDescent="0.25">
      <c r="A1" s="214" t="s">
        <v>23</v>
      </c>
      <c r="B1" s="215"/>
      <c r="C1" s="215"/>
      <c r="D1" s="215"/>
      <c r="E1" s="215"/>
      <c r="F1" s="215"/>
      <c r="G1" s="215"/>
      <c r="H1" s="216"/>
    </row>
    <row r="2" spans="1:10" x14ac:dyDescent="0.2">
      <c r="A2" s="11" t="s">
        <v>24</v>
      </c>
      <c r="B2" s="217" t="str">
        <f>[1]CRONOGRAMA_ALAMBRADO_QUADRA!B2</f>
        <v>CACHOEIRA DA PRATA – MG</v>
      </c>
      <c r="C2" s="218"/>
      <c r="D2" s="218"/>
      <c r="E2" s="218"/>
      <c r="F2" s="218"/>
      <c r="G2" s="218"/>
      <c r="H2" s="12">
        <f>PLANILHA_CÂMARA!J1</f>
        <v>44895</v>
      </c>
    </row>
    <row r="3" spans="1:10" x14ac:dyDescent="0.2">
      <c r="A3" s="6" t="s">
        <v>25</v>
      </c>
      <c r="B3" s="219" t="str">
        <f>PLANILHA_CÂMARA!C3</f>
        <v>PRAÇA CIRINO PEREIRA N° 289</v>
      </c>
      <c r="C3" s="220"/>
      <c r="D3" s="220"/>
      <c r="E3" s="220"/>
      <c r="F3" s="220"/>
      <c r="G3" s="220"/>
      <c r="H3" s="221"/>
    </row>
    <row r="4" spans="1:10" ht="15" thickBot="1" x14ac:dyDescent="0.25">
      <c r="A4" s="13" t="s">
        <v>5</v>
      </c>
      <c r="B4" s="222" t="str">
        <f>PLANILHA_CÂMARA!C1</f>
        <v>REFORMA DA CÂMARA MUNICIPAL DE CACHOEIRA DA PRATA</v>
      </c>
      <c r="C4" s="223"/>
      <c r="D4" s="223"/>
      <c r="E4" s="223"/>
      <c r="F4" s="223"/>
      <c r="G4" s="223"/>
      <c r="H4" s="224"/>
    </row>
    <row r="5" spans="1:10" x14ac:dyDescent="0.2">
      <c r="A5" s="225" t="s">
        <v>3</v>
      </c>
      <c r="B5" s="228" t="s">
        <v>6</v>
      </c>
      <c r="C5" s="231" t="s">
        <v>26</v>
      </c>
      <c r="D5" s="234" t="s">
        <v>27</v>
      </c>
      <c r="E5" s="236"/>
      <c r="F5" s="238" t="s">
        <v>28</v>
      </c>
      <c r="G5" s="238"/>
      <c r="H5" s="239"/>
    </row>
    <row r="6" spans="1:10" x14ac:dyDescent="0.2">
      <c r="A6" s="226"/>
      <c r="B6" s="229"/>
      <c r="C6" s="232"/>
      <c r="D6" s="235"/>
      <c r="E6" s="237"/>
      <c r="F6" s="242" t="s">
        <v>29</v>
      </c>
      <c r="G6" s="244" t="s">
        <v>30</v>
      </c>
      <c r="H6" s="240" t="s">
        <v>31</v>
      </c>
    </row>
    <row r="7" spans="1:10" ht="15" thickBot="1" x14ac:dyDescent="0.25">
      <c r="A7" s="227"/>
      <c r="B7" s="230"/>
      <c r="C7" s="233"/>
      <c r="D7" s="110" t="s">
        <v>32</v>
      </c>
      <c r="E7" s="237"/>
      <c r="F7" s="243"/>
      <c r="G7" s="245"/>
      <c r="H7" s="241"/>
    </row>
    <row r="8" spans="1:10" x14ac:dyDescent="0.2">
      <c r="A8" s="251">
        <v>1</v>
      </c>
      <c r="B8" s="252" t="str">
        <f>PLANILHA_CÂMARA!F9</f>
        <v>PLACA DE OBRA</v>
      </c>
      <c r="C8" s="253">
        <f>PLANILHA_CÂMARA!L11</f>
        <v>0</v>
      </c>
      <c r="D8" s="254" t="e">
        <f>(C8/$C$20)</f>
        <v>#REF!</v>
      </c>
      <c r="E8" s="117" t="s">
        <v>33</v>
      </c>
      <c r="F8" s="118">
        <v>1</v>
      </c>
      <c r="G8" s="118">
        <v>0</v>
      </c>
      <c r="H8" s="119">
        <f t="shared" ref="H8:H17" si="0">SUM(F8:G8)</f>
        <v>1</v>
      </c>
      <c r="J8" s="7"/>
    </row>
    <row r="9" spans="1:10" x14ac:dyDescent="0.2">
      <c r="A9" s="246"/>
      <c r="B9" s="248"/>
      <c r="C9" s="249"/>
      <c r="D9" s="250"/>
      <c r="E9" s="114" t="s">
        <v>34</v>
      </c>
      <c r="F9" s="116">
        <f>ROUND($C$8*F8,2)</f>
        <v>0</v>
      </c>
      <c r="G9" s="116">
        <f>ROUND($C$8*G8,2)</f>
        <v>0</v>
      </c>
      <c r="H9" s="120">
        <f>SUM(F9:G9)</f>
        <v>0</v>
      </c>
      <c r="J9" s="7"/>
    </row>
    <row r="10" spans="1:10" x14ac:dyDescent="0.2">
      <c r="A10" s="246">
        <v>2</v>
      </c>
      <c r="B10" s="247" t="str">
        <f>PLANILHA_CÂMARA!F12</f>
        <v>DEMOLIÇÃO DE PISO CERÂMICO/TACO E ASSENTAMENTO DE PORCELANATO E SOLEIRA</v>
      </c>
      <c r="C10" s="249">
        <f>PLANILHA_CÂMARA!L23</f>
        <v>0</v>
      </c>
      <c r="D10" s="250" t="e">
        <f>(C10/$C$20)</f>
        <v>#REF!</v>
      </c>
      <c r="E10" s="114" t="s">
        <v>33</v>
      </c>
      <c r="F10" s="115">
        <v>1</v>
      </c>
      <c r="G10" s="115">
        <v>0</v>
      </c>
      <c r="H10" s="121">
        <f t="shared" si="0"/>
        <v>1</v>
      </c>
      <c r="J10" s="7"/>
    </row>
    <row r="11" spans="1:10" ht="22.5" customHeight="1" x14ac:dyDescent="0.2">
      <c r="A11" s="246"/>
      <c r="B11" s="248"/>
      <c r="C11" s="249"/>
      <c r="D11" s="250"/>
      <c r="E11" s="114" t="s">
        <v>34</v>
      </c>
      <c r="F11" s="116">
        <f>ROUND($C$10*F10,2)</f>
        <v>0</v>
      </c>
      <c r="G11" s="116">
        <f>ROUND($C$10*G10,2)</f>
        <v>0</v>
      </c>
      <c r="H11" s="120">
        <f t="shared" si="0"/>
        <v>0</v>
      </c>
      <c r="J11" s="7"/>
    </row>
    <row r="12" spans="1:10" hidden="1" x14ac:dyDescent="0.2">
      <c r="A12" s="246">
        <v>3</v>
      </c>
      <c r="B12" s="247" t="e">
        <f>PLANILHA_CÂMARA!#REF!</f>
        <v>#REF!</v>
      </c>
      <c r="C12" s="249" t="e">
        <f>PLANILHA_CÂMARA!#REF!</f>
        <v>#REF!</v>
      </c>
      <c r="D12" s="250" t="e">
        <f>(C12/$C$20)</f>
        <v>#REF!</v>
      </c>
      <c r="E12" s="114" t="s">
        <v>33</v>
      </c>
      <c r="F12" s="115">
        <v>0</v>
      </c>
      <c r="G12" s="115">
        <v>1</v>
      </c>
      <c r="H12" s="122">
        <f t="shared" si="0"/>
        <v>1</v>
      </c>
      <c r="J12" s="7"/>
    </row>
    <row r="13" spans="1:10" hidden="1" x14ac:dyDescent="0.2">
      <c r="A13" s="246"/>
      <c r="B13" s="248"/>
      <c r="C13" s="249"/>
      <c r="D13" s="250"/>
      <c r="E13" s="114" t="s">
        <v>34</v>
      </c>
      <c r="F13" s="116" t="e">
        <f>ROUND($C$12*F12,2)</f>
        <v>#REF!</v>
      </c>
      <c r="G13" s="116" t="e">
        <f>ROUND($C$12*G12,2)</f>
        <v>#REF!</v>
      </c>
      <c r="H13" s="120" t="e">
        <f t="shared" si="0"/>
        <v>#REF!</v>
      </c>
      <c r="J13" s="7"/>
    </row>
    <row r="14" spans="1:10" x14ac:dyDescent="0.2">
      <c r="A14" s="246">
        <v>4</v>
      </c>
      <c r="B14" s="247" t="str">
        <f>PLANILHA_CÂMARA!F24</f>
        <v>LAVABOS E COPA</v>
      </c>
      <c r="C14" s="249">
        <f>PLANILHA_CÂMARA!L51</f>
        <v>0</v>
      </c>
      <c r="D14" s="250" t="e">
        <f>(C14/$C$20)</f>
        <v>#REF!</v>
      </c>
      <c r="E14" s="114" t="s">
        <v>33</v>
      </c>
      <c r="F14" s="115">
        <v>0.4</v>
      </c>
      <c r="G14" s="115">
        <v>0.6</v>
      </c>
      <c r="H14" s="122">
        <f>SUM(F14:G14)</f>
        <v>1</v>
      </c>
      <c r="J14" s="7"/>
    </row>
    <row r="15" spans="1:10" x14ac:dyDescent="0.2">
      <c r="A15" s="246"/>
      <c r="B15" s="248"/>
      <c r="C15" s="249"/>
      <c r="D15" s="250"/>
      <c r="E15" s="114" t="s">
        <v>34</v>
      </c>
      <c r="F15" s="116">
        <f>ROUND($C$14*F14,2)</f>
        <v>0</v>
      </c>
      <c r="G15" s="116">
        <f>ROUND($C$14*G14,2)</f>
        <v>0</v>
      </c>
      <c r="H15" s="120">
        <f>SUM(F15:G15)</f>
        <v>0</v>
      </c>
      <c r="J15" s="7"/>
    </row>
    <row r="16" spans="1:10" x14ac:dyDescent="0.2">
      <c r="A16" s="246">
        <v>5</v>
      </c>
      <c r="B16" s="263" t="str">
        <f>PLANILHA_CÂMARA!F52</f>
        <v>ABERTURA DE VÃO NA SALA JURIDICO E PRESIDENTE, AMPLIAÇÃO DA COPA, BALCÃO RECEPÇÃO, PLATÔ NO PLENÁRIO, REMOÇÃO E ASSENTAMENTO DE DIVISÓRIAS NA SALA DOS VEREADORES E REVISÃO NO TELHADO DO LAVABOS</v>
      </c>
      <c r="C16" s="249">
        <f>PLANILHA_CÂMARA!L68</f>
        <v>0</v>
      </c>
      <c r="D16" s="250" t="e">
        <f>(C16/$C$20)</f>
        <v>#REF!</v>
      </c>
      <c r="E16" s="114" t="s">
        <v>33</v>
      </c>
      <c r="F16" s="160">
        <v>0.4</v>
      </c>
      <c r="G16" s="160">
        <v>0.6</v>
      </c>
      <c r="H16" s="122">
        <f t="shared" si="0"/>
        <v>1</v>
      </c>
      <c r="J16" s="7"/>
    </row>
    <row r="17" spans="1:10" ht="21" customHeight="1" x14ac:dyDescent="0.2">
      <c r="A17" s="246"/>
      <c r="B17" s="248"/>
      <c r="C17" s="249"/>
      <c r="D17" s="250"/>
      <c r="E17" s="114" t="s">
        <v>34</v>
      </c>
      <c r="F17" s="116">
        <f>ROUND($C$16*F16,2)</f>
        <v>0</v>
      </c>
      <c r="G17" s="116">
        <f>ROUND($C$16*G16,2)</f>
        <v>0</v>
      </c>
      <c r="H17" s="120">
        <f t="shared" si="0"/>
        <v>0</v>
      </c>
      <c r="J17" s="7"/>
    </row>
    <row r="18" spans="1:10" x14ac:dyDescent="0.2">
      <c r="A18" s="246">
        <v>6</v>
      </c>
      <c r="B18" s="263" t="str">
        <f>PLANILHA_CÂMARA!F69</f>
        <v>LIMPEZA FINAL PARA ENTREGA DA OBRA</v>
      </c>
      <c r="C18" s="249">
        <f>PLANILHA_CÂMARA!L70</f>
        <v>0</v>
      </c>
      <c r="D18" s="250" t="e">
        <f>(C18/$C$20)</f>
        <v>#REF!</v>
      </c>
      <c r="E18" s="114" t="s">
        <v>33</v>
      </c>
      <c r="F18" s="160">
        <v>0</v>
      </c>
      <c r="G18" s="160">
        <v>1</v>
      </c>
      <c r="H18" s="122">
        <f>SUM(F18:G18)</f>
        <v>1</v>
      </c>
      <c r="J18" s="7"/>
    </row>
    <row r="19" spans="1:10" ht="15" thickBot="1" x14ac:dyDescent="0.25">
      <c r="A19" s="264"/>
      <c r="B19" s="265"/>
      <c r="C19" s="266"/>
      <c r="D19" s="267"/>
      <c r="E19" s="123" t="s">
        <v>34</v>
      </c>
      <c r="F19" s="124">
        <f>ROUND($C$18*F18,2)</f>
        <v>0</v>
      </c>
      <c r="G19" s="124">
        <f>ROUND($C$18*G18,2)</f>
        <v>0</v>
      </c>
      <c r="H19" s="125">
        <f>SUM(F19:G19)</f>
        <v>0</v>
      </c>
      <c r="J19" s="7"/>
    </row>
    <row r="20" spans="1:10" x14ac:dyDescent="0.2">
      <c r="A20" s="255" t="s">
        <v>35</v>
      </c>
      <c r="B20" s="257"/>
      <c r="C20" s="259" t="e">
        <f>C8+C10+C12+C14+C16+C18</f>
        <v>#REF!</v>
      </c>
      <c r="D20" s="261" t="e">
        <f>D8+D10+D12+D16+D14+D18</f>
        <v>#REF!</v>
      </c>
      <c r="E20" s="111" t="s">
        <v>33</v>
      </c>
      <c r="F20" s="112" t="e">
        <f>F21/$C20</f>
        <v>#REF!</v>
      </c>
      <c r="G20" s="112" t="e">
        <f>G21/$C20</f>
        <v>#REF!</v>
      </c>
      <c r="H20" s="113" t="e">
        <f>H21/$C20</f>
        <v>#REF!</v>
      </c>
      <c r="J20" s="7"/>
    </row>
    <row r="21" spans="1:10" ht="15" thickBot="1" x14ac:dyDescent="0.25">
      <c r="A21" s="256"/>
      <c r="B21" s="258"/>
      <c r="C21" s="260"/>
      <c r="D21" s="262"/>
      <c r="E21" s="9" t="s">
        <v>34</v>
      </c>
      <c r="F21" s="10" t="e">
        <f>F9+F11+F13+F17+F15+F19</f>
        <v>#REF!</v>
      </c>
      <c r="G21" s="10" t="e">
        <f>G9+G11+G13+G17+G15+G19</f>
        <v>#REF!</v>
      </c>
      <c r="H21" s="126" t="e">
        <f>H9+H11+H13+H17+H15+H19</f>
        <v>#REF!</v>
      </c>
      <c r="J21" s="7"/>
    </row>
    <row r="22" spans="1:10" x14ac:dyDescent="0.2">
      <c r="J22" s="7"/>
    </row>
    <row r="23" spans="1:10" x14ac:dyDescent="0.2">
      <c r="J23" s="7"/>
    </row>
    <row r="24" spans="1:10" x14ac:dyDescent="0.2">
      <c r="J24" s="8"/>
    </row>
    <row r="25" spans="1:10" x14ac:dyDescent="0.2">
      <c r="J25" s="8"/>
    </row>
  </sheetData>
  <mergeCells count="41">
    <mergeCell ref="A12:A13"/>
    <mergeCell ref="B12:B13"/>
    <mergeCell ref="C12:C13"/>
    <mergeCell ref="D12:D13"/>
    <mergeCell ref="A14:A15"/>
    <mergeCell ref="B14:B15"/>
    <mergeCell ref="C14:C15"/>
    <mergeCell ref="D14:D15"/>
    <mergeCell ref="A20:A21"/>
    <mergeCell ref="B20:B21"/>
    <mergeCell ref="C20:C21"/>
    <mergeCell ref="D20:D21"/>
    <mergeCell ref="A16:A17"/>
    <mergeCell ref="B16:B17"/>
    <mergeCell ref="C16:C17"/>
    <mergeCell ref="D16:D17"/>
    <mergeCell ref="A18:A19"/>
    <mergeCell ref="B18:B19"/>
    <mergeCell ref="C18:C19"/>
    <mergeCell ref="D18:D19"/>
    <mergeCell ref="A10:A11"/>
    <mergeCell ref="B10:B11"/>
    <mergeCell ref="C10:C11"/>
    <mergeCell ref="D10:D11"/>
    <mergeCell ref="A8:A9"/>
    <mergeCell ref="B8:B9"/>
    <mergeCell ref="C8:C9"/>
    <mergeCell ref="D8:D9"/>
    <mergeCell ref="A1:H1"/>
    <mergeCell ref="B2:G2"/>
    <mergeCell ref="B3:H3"/>
    <mergeCell ref="B4:H4"/>
    <mergeCell ref="A5:A7"/>
    <mergeCell ref="B5:B7"/>
    <mergeCell ref="C5:C7"/>
    <mergeCell ref="D5:D6"/>
    <mergeCell ref="E5:E7"/>
    <mergeCell ref="F5:H5"/>
    <mergeCell ref="H6:H7"/>
    <mergeCell ref="F6:F7"/>
    <mergeCell ref="G6:G7"/>
  </mergeCells>
  <pageMargins left="0.511811024" right="0.511811024" top="2.6588235294117646" bottom="0.78740157499999996" header="0.31496062000000002" footer="0.31496062000000002"/>
  <pageSetup paperSize="9" scale="95" fitToHeight="0" orientation="landscape" r:id="rId1"/>
  <headerFooter>
    <oddHeader>&amp;L&amp;G&amp;C
&amp;"Arial,Negrito"&amp;16CÂMARA MUNICIPAL DE CACHOEIRA DA PRATA&amp;R&amp;G</oddHeader>
    <oddFooter xml:space="preserve">&amp;C&amp;"Arial,Negrito"&amp;12Página &amp;P de &amp;N
PRAÇA CIRINO PEREIRA N°289 – CEP : 35765-000 – CACHOEIRA DA PRATA – MINAS GERAIS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ANOTAÇÕES</vt:lpstr>
      <vt:lpstr>PLANILHA_CÂMARA</vt:lpstr>
      <vt:lpstr>CRONOGRAMA_CÂMARA</vt:lpstr>
      <vt:lpstr>PLANILHA_CÂMARA!Area_de_impressao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dc:creator>
  <cp:lastModifiedBy>Cliente</cp:lastModifiedBy>
  <cp:lastPrinted>2022-12-01T14:45:25Z</cp:lastPrinted>
  <dcterms:created xsi:type="dcterms:W3CDTF">2021-08-28T18:23:38Z</dcterms:created>
  <dcterms:modified xsi:type="dcterms:W3CDTF">2022-12-13T13:01:53Z</dcterms:modified>
</cp:coreProperties>
</file>